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4"/>
  </bookViews>
  <sheets>
    <sheet name="Instructions for Use" sheetId="1" r:id="rId1"/>
    <sheet name="Metric Suction" sheetId="2" r:id="rId2"/>
    <sheet name="Metric Pressure" sheetId="3" r:id="rId3"/>
    <sheet name="US Suction" sheetId="4" r:id="rId4"/>
    <sheet name="U.S. Pressure" sheetId="5" r:id="rId5"/>
  </sheets>
  <definedNames>
    <definedName name="_xlnm.Print_Area" localSheetId="2">'Metric Pressure'!$B$13:$Y$48</definedName>
    <definedName name="_xlnm.Print_Area" localSheetId="1">'Metric Suction'!$B$14:$AA$49</definedName>
    <definedName name="_xlnm.Print_Area" localSheetId="4">'U.S. Pressure'!$B$13:$AH$46</definedName>
    <definedName name="_xlnm.Print_Area" localSheetId="3">'US Suction'!$B$14:$AJ$47</definedName>
    <definedName name="Z_4866DCC1_D2D7_11D5_B46B_000103CC65F2_.wvu.Cols" localSheetId="2" hidden="1">'Metric Pressure'!$I:$K,'Metric Pressure'!$M:$P,'Metric Pressure'!$R:$V</definedName>
    <definedName name="Z_4866DCC1_D2D7_11D5_B46B_000103CC65F2_.wvu.Cols" localSheetId="1" hidden="1">'Metric Suction'!$I:$K,'Metric Suction'!$M:$P,'Metric Suction'!$S:$X</definedName>
    <definedName name="Z_4866DCC1_D2D7_11D5_B46B_000103CC65F2_.wvu.Cols" localSheetId="4" hidden="1">'U.S. Pressure'!$L:$O,'U.S. Pressure'!$Q:$U,'U.S. Pressure'!$X:$AD</definedName>
    <definedName name="Z_4866DCC1_D2D7_11D5_B46B_000103CC65F2_.wvu.Cols" localSheetId="3" hidden="1">'US Suction'!$L:$O,'US Suction'!$Q:$U,'US Suction'!$Y:$AF</definedName>
    <definedName name="Z_4866DCC1_D2D7_11D5_B46B_000103CC65F2_.wvu.Rows" localSheetId="2" hidden="1">'Metric Pressure'!$35:$36,'Metric Pressure'!$45:$45,'Metric Pressure'!$47:$48</definedName>
    <definedName name="Z_4866DCC1_D2D7_11D5_B46B_000103CC65F2_.wvu.Rows" localSheetId="1" hidden="1">'Metric Suction'!$36:$37,'Metric Suction'!$46:$46,'Metric Suction'!$48:$49</definedName>
    <definedName name="Z_4866DCC1_D2D7_11D5_B46B_000103CC65F2_.wvu.Rows" localSheetId="4" hidden="1">'U.S. Pressure'!$35:$36,'U.S. Pressure'!$45:$45,'U.S. Pressure'!$47:$48</definedName>
    <definedName name="Z_4866DCC1_D2D7_11D5_B46B_000103CC65F2_.wvu.Rows" localSheetId="3" hidden="1">'US Suction'!$36:$37,'US Suction'!$46:$46,'US Suction'!$48:$49</definedName>
  </definedNames>
  <calcPr fullCalcOnLoad="1"/>
</workbook>
</file>

<file path=xl/sharedStrings.xml><?xml version="1.0" encoding="utf-8"?>
<sst xmlns="http://schemas.openxmlformats.org/spreadsheetml/2006/main" count="428" uniqueCount="73">
  <si>
    <t>Pipe OD</t>
  </si>
  <si>
    <t>m</t>
  </si>
  <si>
    <t>Density</t>
  </si>
  <si>
    <t>m3/s</t>
  </si>
  <si>
    <t>kg/m3</t>
  </si>
  <si>
    <t>Dynamic Viscosity</t>
  </si>
  <si>
    <t>Pa s</t>
  </si>
  <si>
    <t>m/s</t>
  </si>
  <si>
    <t>Abs. Roughness</t>
  </si>
  <si>
    <t>bar</t>
  </si>
  <si>
    <t>INPUT DATA</t>
  </si>
  <si>
    <t>OUTPUT</t>
  </si>
  <si>
    <t>mm</t>
  </si>
  <si>
    <t>Pipe Nominal Size</t>
  </si>
  <si>
    <t>Wall Thickness</t>
  </si>
  <si>
    <t>GEOMETRIC</t>
  </si>
  <si>
    <t>HYDRAULIC</t>
  </si>
  <si>
    <t>Pipe ID</t>
  </si>
  <si>
    <t>TSMA32</t>
  </si>
  <si>
    <t>TSMA40</t>
  </si>
  <si>
    <t>TSMA50</t>
  </si>
  <si>
    <t>TSMA63</t>
  </si>
  <si>
    <t>TSMA90</t>
  </si>
  <si>
    <t>TSMA110</t>
  </si>
  <si>
    <t>TSMA160</t>
  </si>
  <si>
    <t>riga selezione diametro</t>
  </si>
  <si>
    <t>OD</t>
  </si>
  <si>
    <t>ID</t>
  </si>
  <si>
    <t>Water</t>
  </si>
  <si>
    <t>Gasoline</t>
  </si>
  <si>
    <t>Diesel</t>
  </si>
  <si>
    <t>l/min</t>
  </si>
  <si>
    <t>Riga Selezione densità</t>
  </si>
  <si>
    <t>Densità</t>
  </si>
  <si>
    <t>Viscosità dinamica</t>
  </si>
  <si>
    <t>Elevation (tank-dispenser)</t>
  </si>
  <si>
    <t>Length</t>
  </si>
  <si>
    <t>q</t>
  </si>
  <si>
    <t>Flow rate per nozzle</t>
  </si>
  <si>
    <t>Non dispensing</t>
  </si>
  <si>
    <t>1 Nozzle</t>
  </si>
  <si>
    <t>2 Nozzles</t>
  </si>
  <si>
    <t>Fluid Type</t>
  </si>
  <si>
    <t>vel</t>
  </si>
  <si>
    <t>Re</t>
  </si>
  <si>
    <t>f</t>
  </si>
  <si>
    <t>DP friction</t>
  </si>
  <si>
    <t>DP fittings</t>
  </si>
  <si>
    <t>k</t>
  </si>
  <si>
    <t>Pa</t>
  </si>
  <si>
    <t>a)</t>
  </si>
  <si>
    <t>b)</t>
  </si>
  <si>
    <t>Losses (a+b)</t>
  </si>
  <si>
    <t>3/4 HP</t>
  </si>
  <si>
    <t>1 -1/2 HP</t>
  </si>
  <si>
    <t>2 x 3/4 HP</t>
  </si>
  <si>
    <t>2 x 1 - 1/2 HP</t>
  </si>
  <si>
    <t>STP power</t>
  </si>
  <si>
    <t>Pressure losses + elevation</t>
  </si>
  <si>
    <t xml:space="preserve">Maximum fluid speed </t>
  </si>
  <si>
    <t xml:space="preserve">Pressure losses + elevation </t>
  </si>
  <si>
    <t>Pressure  losses</t>
  </si>
  <si>
    <t>Pressure losses</t>
  </si>
  <si>
    <t>ft</t>
  </si>
  <si>
    <t>gpm</t>
  </si>
  <si>
    <t>psi</t>
  </si>
  <si>
    <t>feet</t>
  </si>
  <si>
    <t>ft/s</t>
  </si>
  <si>
    <t>3 HP</t>
  </si>
  <si>
    <t>5 HP</t>
  </si>
  <si>
    <t>NPSH (m)</t>
  </si>
  <si>
    <t>2 HP</t>
  </si>
  <si>
    <t>2 x 2 HP</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</si>
</sst>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0000000000"/>
    <numFmt numFmtId="185" formatCode="0.0000000"/>
    <numFmt numFmtId="186" formatCode="0.000000"/>
    <numFmt numFmtId="187" formatCode="0.00000"/>
    <numFmt numFmtId="188" formatCode="0.0000"/>
    <numFmt numFmtId="189" formatCode="0.000"/>
    <numFmt numFmtId="190" formatCode="0.00000000"/>
    <numFmt numFmtId="191" formatCode="0.0"/>
    <numFmt numFmtId="192" formatCode="0.000000000"/>
    <numFmt numFmtId="193" formatCode="0.00000000000"/>
    <numFmt numFmtId="194" formatCode="0.000000000000"/>
    <numFmt numFmtId="195" formatCode="&quot;Sì&quot;;&quot;Sì&quot;;&quot;No&quot;"/>
    <numFmt numFmtId="196" formatCode="&quot;Vero&quot;;&quot;Vero&quot;;&quot;Falso&quot;"/>
    <numFmt numFmtId="197" formatCode="&quot;Attivo&quot;;&quot;Attivo&quot;;&quot;Disattivo&quot;"/>
    <numFmt numFmtId="198" formatCode="0.0000000000000"/>
    <numFmt numFmtId="199" formatCode="0.00000000000000"/>
    <numFmt numFmtId="200" formatCode="0.000E+00"/>
  </numFmts>
  <fonts count="19">
    <font>
      <sz val="10"/>
      <name val="Arial"/>
      <family val="0"/>
    </font>
    <font>
      <b/>
      <sz val="10"/>
      <name val="Arial"/>
      <family val="2"/>
    </font>
    <font>
      <b/>
      <sz val="18"/>
      <name val="Arial"/>
      <family val="2"/>
    </font>
    <font>
      <b/>
      <sz val="12"/>
      <name val="Arial"/>
      <family val="2"/>
    </font>
    <font>
      <sz val="8"/>
      <name val="Tahoma"/>
      <family val="2"/>
    </font>
    <font>
      <b/>
      <sz val="12"/>
      <color indexed="10"/>
      <name val="Arial"/>
      <family val="2"/>
    </font>
    <font>
      <b/>
      <u val="single"/>
      <sz val="18"/>
      <name val="Arial"/>
      <family val="2"/>
    </font>
    <font>
      <sz val="8"/>
      <name val="Arial"/>
      <family val="2"/>
    </font>
    <font>
      <u val="single"/>
      <sz val="10"/>
      <color indexed="12"/>
      <name val="Arial"/>
      <family val="0"/>
    </font>
    <font>
      <u val="single"/>
      <sz val="10"/>
      <color indexed="36"/>
      <name val="Arial"/>
      <family val="0"/>
    </font>
    <font>
      <sz val="16"/>
      <name val="Arial"/>
      <family val="0"/>
    </font>
    <font>
      <sz val="15.5"/>
      <name val="Arial"/>
      <family val="0"/>
    </font>
    <font>
      <b/>
      <sz val="11.75"/>
      <name val="Arial"/>
      <family val="0"/>
    </font>
    <font>
      <b/>
      <sz val="14"/>
      <color indexed="10"/>
      <name val="Arial"/>
      <family val="2"/>
    </font>
    <font>
      <sz val="15.75"/>
      <name val="Arial"/>
      <family val="0"/>
    </font>
    <font>
      <sz val="12"/>
      <name val="Arial"/>
      <family val="2"/>
    </font>
    <font>
      <sz val="10"/>
      <color indexed="22"/>
      <name val="Arial"/>
      <family val="2"/>
    </font>
    <font>
      <b/>
      <sz val="10"/>
      <color indexed="22"/>
      <name val="Arial"/>
      <family val="2"/>
    </font>
    <font>
      <sz val="8"/>
      <color indexed="22"/>
      <name val="Arial"/>
      <family val="2"/>
    </font>
  </fonts>
  <fills count="4">
    <fill>
      <patternFill/>
    </fill>
    <fill>
      <patternFill patternType="gray125"/>
    </fill>
    <fill>
      <patternFill patternType="solid">
        <fgColor indexed="50"/>
        <bgColor indexed="64"/>
      </patternFill>
    </fill>
    <fill>
      <patternFill patternType="solid">
        <fgColor indexed="22"/>
        <bgColor indexed="64"/>
      </patternFill>
    </fill>
  </fills>
  <borders count="3">
    <border>
      <left/>
      <right/>
      <top/>
      <bottom/>
      <diagonal/>
    </border>
    <border>
      <left style="thin"/>
      <right style="thin"/>
      <top style="thin"/>
      <bottom style="thin"/>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82">
    <xf numFmtId="0" fontId="0" fillId="0" borderId="0" xfId="0" applyAlignment="1">
      <alignment/>
    </xf>
    <xf numFmtId="0" fontId="1" fillId="2" borderId="1" xfId="0" applyFont="1" applyFill="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191" fontId="0" fillId="0" borderId="0" xfId="0" applyNumberFormat="1" applyAlignment="1" applyProtection="1">
      <alignment/>
      <protection/>
    </xf>
    <xf numFmtId="188" fontId="0" fillId="0" borderId="0" xfId="0" applyNumberFormat="1" applyAlignment="1" applyProtection="1">
      <alignment/>
      <protection/>
    </xf>
    <xf numFmtId="0" fontId="0" fillId="0" borderId="0" xfId="0" applyFill="1" applyBorder="1" applyAlignment="1" applyProtection="1">
      <alignment/>
      <protection/>
    </xf>
    <xf numFmtId="184" fontId="0" fillId="0" borderId="0" xfId="0" applyNumberFormat="1" applyAlignment="1" applyProtection="1">
      <alignment/>
      <protection/>
    </xf>
    <xf numFmtId="189" fontId="0" fillId="0" borderId="0" xfId="0" applyNumberFormat="1" applyFont="1" applyBorder="1" applyAlignment="1" applyProtection="1">
      <alignment/>
      <protection/>
    </xf>
    <xf numFmtId="188" fontId="0" fillId="0" borderId="0" xfId="0" applyNumberFormat="1" applyFont="1" applyBorder="1" applyAlignment="1" applyProtection="1">
      <alignment/>
      <protection/>
    </xf>
    <xf numFmtId="11" fontId="0" fillId="0" borderId="0" xfId="0" applyNumberFormat="1" applyAlignment="1" applyProtection="1">
      <alignment/>
      <protection/>
    </xf>
    <xf numFmtId="2" fontId="0" fillId="0" borderId="0" xfId="0" applyNumberFormat="1" applyAlignment="1" applyProtection="1">
      <alignment/>
      <protection/>
    </xf>
    <xf numFmtId="0" fontId="0" fillId="0" borderId="0" xfId="0" applyAlignment="1" applyProtection="1">
      <alignment horizontal="center"/>
      <protection/>
    </xf>
    <xf numFmtId="189" fontId="0" fillId="0" borderId="0" xfId="0" applyNumberFormat="1" applyAlignment="1" applyProtection="1">
      <alignment/>
      <protection/>
    </xf>
    <xf numFmtId="189" fontId="0" fillId="0" borderId="0" xfId="0" applyNumberFormat="1" applyFill="1" applyBorder="1" applyAlignment="1" applyProtection="1">
      <alignment/>
      <protection/>
    </xf>
    <xf numFmtId="0" fontId="0" fillId="0" borderId="0" xfId="0" applyAlignment="1" applyProtection="1">
      <alignment/>
      <protection locked="0"/>
    </xf>
    <xf numFmtId="0" fontId="5" fillId="0" borderId="0" xfId="0" applyFont="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6" fillId="0" borderId="0" xfId="0" applyFont="1" applyBorder="1" applyAlignment="1" applyProtection="1">
      <alignment/>
      <protection/>
    </xf>
    <xf numFmtId="49" fontId="7" fillId="0" borderId="0" xfId="0" applyNumberFormat="1" applyFont="1" applyAlignment="1" applyProtection="1">
      <alignment vertical="center" wrapText="1"/>
      <protection/>
    </xf>
    <xf numFmtId="0" fontId="1" fillId="2" borderId="0" xfId="0" applyFont="1" applyFill="1" applyBorder="1" applyAlignment="1" applyProtection="1">
      <alignment/>
      <protection locked="0"/>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0" applyFill="1" applyAlignment="1" applyProtection="1">
      <alignment/>
      <protection/>
    </xf>
    <xf numFmtId="200" fontId="7" fillId="0" borderId="0" xfId="0" applyNumberFormat="1" applyFont="1" applyAlignment="1" applyProtection="1">
      <alignment/>
      <protection/>
    </xf>
    <xf numFmtId="2" fontId="7" fillId="0" borderId="0" xfId="0" applyNumberFormat="1" applyFont="1" applyAlignment="1" applyProtection="1">
      <alignment/>
      <protection/>
    </xf>
    <xf numFmtId="3" fontId="0" fillId="0" borderId="0" xfId="0" applyNumberFormat="1" applyAlignment="1" applyProtection="1">
      <alignment/>
      <protection/>
    </xf>
    <xf numFmtId="3" fontId="7" fillId="0" borderId="0" xfId="0" applyNumberFormat="1" applyFont="1" applyAlignment="1" applyProtection="1">
      <alignment/>
      <protection/>
    </xf>
    <xf numFmtId="0" fontId="0" fillId="0" borderId="0" xfId="0" applyFont="1" applyAlignment="1" applyProtection="1">
      <alignment/>
      <protection/>
    </xf>
    <xf numFmtId="0" fontId="1" fillId="0" borderId="0" xfId="0" applyFont="1" applyFill="1" applyBorder="1" applyAlignment="1" applyProtection="1">
      <alignment/>
      <protection/>
    </xf>
    <xf numFmtId="2" fontId="1" fillId="0" borderId="0" xfId="0" applyNumberFormat="1" applyFont="1" applyFill="1" applyAlignment="1" applyProtection="1">
      <alignment/>
      <protection/>
    </xf>
    <xf numFmtId="2" fontId="1" fillId="0" borderId="0" xfId="0" applyNumberFormat="1" applyFont="1" applyAlignment="1" applyProtection="1">
      <alignment/>
      <protection/>
    </xf>
    <xf numFmtId="0" fontId="13" fillId="0" borderId="0" xfId="0" applyFont="1" applyAlignment="1" applyProtection="1">
      <alignment/>
      <protection/>
    </xf>
    <xf numFmtId="1" fontId="1" fillId="0" borderId="2" xfId="0" applyNumberFormat="1" applyFont="1" applyFill="1" applyBorder="1" applyAlignment="1" applyProtection="1">
      <alignment/>
      <protection/>
    </xf>
    <xf numFmtId="189" fontId="1" fillId="0" borderId="0" xfId="0" applyNumberFormat="1" applyFont="1" applyFill="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horizontal="right"/>
      <protection/>
    </xf>
    <xf numFmtId="0" fontId="1" fillId="2" borderId="0" xfId="0" applyFont="1" applyFill="1" applyAlignment="1" applyProtection="1">
      <alignment horizontal="right"/>
      <protection locked="0"/>
    </xf>
    <xf numFmtId="0" fontId="1" fillId="2" borderId="0" xfId="0" applyFont="1" applyFill="1" applyAlignment="1" applyProtection="1">
      <alignment/>
      <protection locked="0"/>
    </xf>
    <xf numFmtId="0" fontId="1" fillId="2" borderId="0" xfId="0" applyFont="1" applyFill="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189" fontId="0" fillId="0" borderId="0" xfId="0" applyNumberFormat="1" applyFont="1" applyFill="1" applyAlignment="1" applyProtection="1">
      <alignment/>
      <protection hidden="1"/>
    </xf>
    <xf numFmtId="0" fontId="3" fillId="0" borderId="0" xfId="0" applyFont="1" applyFill="1" applyAlignment="1" applyProtection="1">
      <alignment/>
      <protection hidden="1"/>
    </xf>
    <xf numFmtId="0" fontId="0" fillId="0" borderId="0" xfId="0" applyFont="1" applyFill="1" applyBorder="1" applyAlignment="1" applyProtection="1">
      <alignment/>
      <protection hidden="1"/>
    </xf>
    <xf numFmtId="189" fontId="3" fillId="0" borderId="0" xfId="0" applyNumberFormat="1" applyFont="1" applyFill="1" applyAlignment="1" applyProtection="1">
      <alignment/>
      <protection hidden="1"/>
    </xf>
    <xf numFmtId="189" fontId="3" fillId="0" borderId="0" xfId="0" applyNumberFormat="1" applyFont="1" applyFill="1" applyBorder="1" applyAlignment="1" applyProtection="1">
      <alignment/>
      <protection hidden="1"/>
    </xf>
    <xf numFmtId="0" fontId="1" fillId="0" borderId="0" xfId="0" applyFont="1" applyFill="1" applyAlignment="1" applyProtection="1">
      <alignment/>
      <protection hidden="1"/>
    </xf>
    <xf numFmtId="191" fontId="1" fillId="0" borderId="0" xfId="0" applyNumberFormat="1" applyFont="1" applyFill="1" applyBorder="1" applyAlignment="1" applyProtection="1">
      <alignment/>
      <protection hidden="1"/>
    </xf>
    <xf numFmtId="191" fontId="0" fillId="0" borderId="0" xfId="0" applyNumberFormat="1" applyFont="1" applyFill="1" applyBorder="1" applyAlignment="1" applyProtection="1">
      <alignment/>
      <protection hidden="1"/>
    </xf>
    <xf numFmtId="11" fontId="0" fillId="0" borderId="0" xfId="0" applyNumberFormat="1" applyFont="1" applyFill="1" applyAlignment="1" applyProtection="1">
      <alignment/>
      <protection hidden="1"/>
    </xf>
    <xf numFmtId="191" fontId="0" fillId="0" borderId="0" xfId="0" applyNumberFormat="1" applyFont="1" applyFill="1" applyAlignment="1" applyProtection="1">
      <alignment/>
      <protection hidden="1"/>
    </xf>
    <xf numFmtId="2" fontId="0" fillId="0" borderId="0" xfId="0" applyNumberFormat="1" applyFont="1" applyFill="1" applyAlignment="1" applyProtection="1">
      <alignment/>
      <protection hidden="1"/>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1" fontId="1" fillId="0" borderId="0" xfId="0" applyNumberFormat="1" applyFont="1" applyFill="1" applyBorder="1" applyAlignment="1" applyProtection="1">
      <alignment/>
      <protection/>
    </xf>
    <xf numFmtId="0" fontId="16" fillId="3" borderId="0" xfId="0" applyFont="1" applyFill="1" applyAlignment="1" applyProtection="1">
      <alignment/>
      <protection hidden="1"/>
    </xf>
    <xf numFmtId="0" fontId="16" fillId="3" borderId="0" xfId="0" applyFont="1" applyFill="1" applyAlignment="1" applyProtection="1">
      <alignment/>
      <protection hidden="1" locked="0"/>
    </xf>
    <xf numFmtId="0" fontId="16" fillId="3" borderId="0" xfId="0" applyFont="1" applyFill="1" applyAlignment="1" applyProtection="1">
      <alignment horizontal="center"/>
      <protection hidden="1"/>
    </xf>
    <xf numFmtId="191" fontId="16" fillId="3" borderId="0" xfId="0" applyNumberFormat="1" applyFont="1" applyFill="1" applyAlignment="1" applyProtection="1">
      <alignment/>
      <protection hidden="1"/>
    </xf>
    <xf numFmtId="2" fontId="16" fillId="3" borderId="0" xfId="0" applyNumberFormat="1" applyFont="1" applyFill="1" applyAlignment="1" applyProtection="1">
      <alignment/>
      <protection hidden="1"/>
    </xf>
    <xf numFmtId="191" fontId="16" fillId="3" borderId="0" xfId="0" applyNumberFormat="1" applyFont="1" applyFill="1" applyAlignment="1" applyProtection="1">
      <alignment horizontal="center"/>
      <protection hidden="1"/>
    </xf>
    <xf numFmtId="191" fontId="17" fillId="3" borderId="0" xfId="0" applyNumberFormat="1" applyFont="1" applyFill="1" applyBorder="1" applyAlignment="1" applyProtection="1">
      <alignment/>
      <protection hidden="1"/>
    </xf>
    <xf numFmtId="191" fontId="16" fillId="3" borderId="0" xfId="0" applyNumberFormat="1" applyFont="1" applyFill="1" applyBorder="1" applyAlignment="1" applyProtection="1">
      <alignment/>
      <protection hidden="1"/>
    </xf>
    <xf numFmtId="2" fontId="16" fillId="3" borderId="0" xfId="0" applyNumberFormat="1" applyFont="1" applyFill="1" applyAlignment="1" applyProtection="1">
      <alignment horizontal="center"/>
      <protection hidden="1"/>
    </xf>
    <xf numFmtId="0" fontId="16" fillId="3" borderId="0" xfId="0" applyFont="1" applyFill="1" applyAlignment="1" applyProtection="1">
      <alignment horizontal="right"/>
      <protection hidden="1"/>
    </xf>
    <xf numFmtId="0" fontId="0" fillId="0" borderId="0" xfId="0" applyFont="1" applyFill="1" applyAlignment="1" applyProtection="1">
      <alignment/>
      <protection hidden="1" locked="0"/>
    </xf>
    <xf numFmtId="191" fontId="0" fillId="0" borderId="0" xfId="0" applyNumberFormat="1" applyFont="1" applyFill="1" applyAlignment="1" applyProtection="1">
      <alignment horizontal="center"/>
      <protection hidden="1"/>
    </xf>
    <xf numFmtId="1" fontId="0" fillId="0" borderId="0" xfId="0" applyNumberFormat="1" applyAlignment="1" applyProtection="1">
      <alignment/>
      <protection/>
    </xf>
    <xf numFmtId="0" fontId="1" fillId="0" borderId="0" xfId="0" applyFont="1" applyAlignment="1" applyProtection="1">
      <alignment horizontal="center"/>
      <protection locked="0"/>
    </xf>
    <xf numFmtId="0" fontId="16" fillId="0" borderId="0" xfId="0" applyFont="1" applyFill="1" applyAlignment="1" applyProtection="1">
      <alignment/>
      <protection hidden="1"/>
    </xf>
    <xf numFmtId="0" fontId="16" fillId="3" borderId="0" xfId="0" applyFont="1" applyFill="1" applyAlignment="1" applyProtection="1">
      <alignment/>
      <protection/>
    </xf>
    <xf numFmtId="49" fontId="18" fillId="3" borderId="0" xfId="0" applyNumberFormat="1" applyFont="1" applyFill="1" applyAlignment="1" applyProtection="1">
      <alignment vertical="center" wrapText="1"/>
      <protection/>
    </xf>
    <xf numFmtId="0" fontId="16" fillId="3" borderId="0" xfId="0" applyFont="1" applyFill="1" applyAlignment="1" applyProtection="1">
      <alignment/>
      <protection locked="0"/>
    </xf>
    <xf numFmtId="0" fontId="16" fillId="3" borderId="0" xfId="0" applyFont="1" applyFill="1" applyBorder="1" applyAlignment="1" applyProtection="1">
      <alignment/>
      <protection/>
    </xf>
    <xf numFmtId="188" fontId="16" fillId="3" borderId="0" xfId="0" applyNumberFormat="1" applyFont="1" applyFill="1" applyAlignment="1" applyProtection="1">
      <alignment/>
      <protection/>
    </xf>
    <xf numFmtId="189" fontId="16" fillId="3" borderId="0" xfId="0" applyNumberFormat="1" applyFont="1" applyFill="1" applyBorder="1" applyAlignment="1" applyProtection="1">
      <alignment/>
      <protection/>
    </xf>
    <xf numFmtId="184" fontId="16" fillId="3" borderId="0" xfId="0" applyNumberFormat="1" applyFont="1" applyFill="1" applyAlignment="1" applyProtection="1">
      <alignment/>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3">
    <dxf>
      <font>
        <color rgb="FFFF0000"/>
      </font>
      <border/>
    </dxf>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2675"/>
          <c:w val="0.887"/>
          <c:h val="0.846"/>
        </c:manualLayout>
      </c:layout>
      <c:scatterChart>
        <c:scatterStyle val="lineMarker"/>
        <c:varyColors val="0"/>
        <c:ser>
          <c:idx val="0"/>
          <c:order val="0"/>
          <c:tx>
            <c:strRef>
              <c:f>'Metric Pressure'!$M$62</c:f>
              <c:strCache>
                <c:ptCount val="1"/>
                <c:pt idx="0">
                  <c:v>3/4 HP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'Metric Pressure'!$L$63:$L$84</c:f>
              <c:numCache/>
            </c:numRef>
          </c:xVal>
          <c:yVal>
            <c:numRef>
              <c:f>'Metric Pressure'!$M$63:$M$84</c:f>
              <c:numCache/>
            </c:numRef>
          </c:yVal>
          <c:smooth val="0"/>
        </c:ser>
        <c:ser>
          <c:idx val="1"/>
          <c:order val="1"/>
          <c:tx>
            <c:v>Piping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FF"/>
              </a:solidFill>
              <a:ln>
                <a:solidFill>
                  <a:srgbClr val="FF00FF"/>
                </a:solidFill>
              </a:ln>
            </c:spPr>
          </c:marker>
          <c:xVal>
            <c:numRef>
              <c:f>'Metric Pressure'!$O$63</c:f>
              <c:numCache/>
            </c:numRef>
          </c:xVal>
          <c:yVal>
            <c:numRef>
              <c:f>'Metric Pressure'!$P$63</c:f>
              <c:numCache/>
            </c:numRef>
          </c:yVal>
          <c:smooth val="0"/>
        </c:ser>
        <c:axId val="23920035"/>
        <c:axId val="13953724"/>
      </c:scatterChart>
      <c:valAx>
        <c:axId val="23920035"/>
        <c:scaling>
          <c:orientation val="minMax"/>
          <c:max val="1050"/>
          <c:min val="0"/>
        </c:scaling>
        <c:axPos val="b"/>
        <c:title>
          <c:tx>
            <c:rich>
              <a:bodyPr vert="horz" rot="0" anchor="ctr"/>
              <a:lstStyle/>
              <a:p>
                <a:pPr algn="ctr">
                  <a:defRPr/>
                </a:pPr>
                <a:r>
                  <a:rPr lang="en-US" cap="none" sz="1175" b="1" i="0" u="none" baseline="0">
                    <a:latin typeface="Arial"/>
                    <a:ea typeface="Arial"/>
                    <a:cs typeface="Arial"/>
                  </a:rPr>
                  <a:t>Liters per minute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953724"/>
        <c:crosses val="autoZero"/>
        <c:crossBetween val="midCat"/>
        <c:dispUnits/>
        <c:majorUnit val="50"/>
      </c:valAx>
      <c:valAx>
        <c:axId val="13953724"/>
        <c:scaling>
          <c:orientation val="minMax"/>
          <c:max val="50"/>
        </c:scaling>
        <c:axPos val="l"/>
        <c:title>
          <c:tx>
            <c:rich>
              <a:bodyPr vert="horz" rot="-5400000" anchor="ctr"/>
              <a:lstStyle/>
              <a:p>
                <a:pPr algn="ctr">
                  <a:defRPr/>
                </a:pPr>
                <a:r>
                  <a:rPr lang="en-US" cap="none" sz="1175" b="1" i="0" u="none" baseline="0">
                    <a:latin typeface="Arial"/>
                    <a:ea typeface="Arial"/>
                    <a:cs typeface="Arial"/>
                  </a:rPr>
                  <a:t>Total head in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392003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755"/>
          <c:y val="0.8695"/>
          <c:w val="0.22125"/>
          <c:h val="0.130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2675"/>
          <c:w val="0.855"/>
          <c:h val="0.847"/>
        </c:manualLayout>
      </c:layout>
      <c:scatterChart>
        <c:scatterStyle val="lineMarker"/>
        <c:varyColors val="0"/>
        <c:ser>
          <c:idx val="0"/>
          <c:order val="0"/>
          <c:tx>
            <c:strRef>
              <c:f>'U.S. Pressure'!$CK$51</c:f>
              <c:strCache>
                <c:ptCount val="1"/>
                <c:pt idx="0">
                  <c:v>1 -1/2 HP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'U.S. Pressure'!$CJ$52:$CJ$82</c:f>
              <c:numCache/>
            </c:numRef>
          </c:xVal>
          <c:yVal>
            <c:numRef>
              <c:f>'U.S. Pressure'!$CK$52:$CK$82</c:f>
              <c:numCache/>
            </c:numRef>
          </c:yVal>
          <c:smooth val="0"/>
        </c:ser>
        <c:ser>
          <c:idx val="1"/>
          <c:order val="1"/>
          <c:tx>
            <c:v>Piping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FF"/>
              </a:solidFill>
              <a:ln>
                <a:solidFill>
                  <a:srgbClr val="FF00FF"/>
                </a:solidFill>
              </a:ln>
            </c:spPr>
          </c:marker>
          <c:xVal>
            <c:numRef>
              <c:f>'U.S. Pressure'!$CN$52</c:f>
              <c:numCache/>
            </c:numRef>
          </c:xVal>
          <c:yVal>
            <c:numRef>
              <c:f>'U.S. Pressure'!$CO$52</c:f>
              <c:numCache/>
            </c:numRef>
          </c:yVal>
          <c:smooth val="0"/>
        </c:ser>
        <c:axId val="58474653"/>
        <c:axId val="56509830"/>
      </c:scatterChart>
      <c:valAx>
        <c:axId val="58474653"/>
        <c:scaling>
          <c:orientation val="minMax"/>
          <c:max val="300"/>
          <c:min val="0"/>
        </c:scaling>
        <c:axPos val="b"/>
        <c:title>
          <c:tx>
            <c:rich>
              <a:bodyPr vert="horz" rot="0" anchor="ctr"/>
              <a:lstStyle/>
              <a:p>
                <a:pPr algn="ctr">
                  <a:defRPr/>
                </a:pPr>
                <a:r>
                  <a:rPr lang="en-US" cap="none" sz="1175" b="1" i="0" u="none" baseline="0">
                    <a:latin typeface="Arial"/>
                    <a:ea typeface="Arial"/>
                    <a:cs typeface="Arial"/>
                  </a:rPr>
                  <a:t>Gallons Per Minute</a:t>
                </a:r>
              </a:p>
            </c:rich>
          </c:tx>
          <c:layout/>
          <c:overlay val="0"/>
          <c:spPr>
            <a:noFill/>
            <a:ln>
              <a:noFill/>
            </a:ln>
          </c:spPr>
        </c:title>
        <c:majorGridlines/>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6509830"/>
        <c:crosses val="autoZero"/>
        <c:crossBetween val="midCat"/>
        <c:dispUnits/>
        <c:majorUnit val="10"/>
        <c:minorUnit val="10"/>
      </c:valAx>
      <c:valAx>
        <c:axId val="56509830"/>
        <c:scaling>
          <c:orientation val="minMax"/>
          <c:max val="150"/>
          <c:min val="0"/>
        </c:scaling>
        <c:axPos val="l"/>
        <c:title>
          <c:tx>
            <c:rich>
              <a:bodyPr vert="horz" rot="-5400000" anchor="ctr"/>
              <a:lstStyle/>
              <a:p>
                <a:pPr algn="ctr">
                  <a:defRPr/>
                </a:pPr>
                <a:r>
                  <a:rPr lang="en-US" cap="none" sz="1175" b="1" i="0" u="none" baseline="0">
                    <a:latin typeface="Arial"/>
                    <a:ea typeface="Arial"/>
                    <a:cs typeface="Arial"/>
                  </a:rPr>
                  <a:t>Total head in feet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8474653"/>
        <c:crosses val="autoZero"/>
        <c:crossBetween val="midCat"/>
        <c:dispUnits/>
        <c:majorUnit val="10"/>
      </c:valAx>
      <c:spPr>
        <a:solidFill>
          <a:srgbClr val="C0C0C0"/>
        </a:solidFill>
        <a:ln w="12700">
          <a:solidFill>
            <a:srgbClr val="808080"/>
          </a:solidFill>
        </a:ln>
      </c:spPr>
    </c:plotArea>
    <c:legend>
      <c:legendPos val="r"/>
      <c:layout>
        <c:manualLayout>
          <c:xMode val="edge"/>
          <c:yMode val="edge"/>
          <c:x val="0.77075"/>
          <c:y val="0.873"/>
          <c:w val="0.22925"/>
          <c:h val="0.113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9</xdr:col>
      <xdr:colOff>352425</xdr:colOff>
      <xdr:row>75</xdr:row>
      <xdr:rowOff>0</xdr:rowOff>
    </xdr:to>
    <xdr:sp>
      <xdr:nvSpPr>
        <xdr:cNvPr id="1" name="TextBox 1"/>
        <xdr:cNvSpPr txBox="1">
          <a:spLocks noChangeArrowheads="1"/>
        </xdr:cNvSpPr>
      </xdr:nvSpPr>
      <xdr:spPr>
        <a:xfrm>
          <a:off x="85725" y="114300"/>
          <a:ext cx="5753100" cy="1203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Piping Sizes Calculation</a:t>
          </a:r>
          <a:r>
            <a:rPr lang="en-US" cap="none" sz="1000" b="0" i="0" u="none" baseline="0">
              <a:latin typeface="Arial"/>
              <a:ea typeface="Arial"/>
              <a:cs typeface="Arial"/>
            </a:rPr>
            <a:t>
The </a:t>
          </a:r>
          <a:r>
            <a:rPr lang="en-US" cap="none" sz="1000" b="1" i="0" u="none" baseline="0">
              <a:latin typeface="Arial"/>
              <a:ea typeface="Arial"/>
              <a:cs typeface="Arial"/>
            </a:rPr>
            <a:t>Smartflex Pressure Drop Calculator</a:t>
          </a:r>
          <a:r>
            <a:rPr lang="en-US" cap="none" sz="1000" b="0" i="0" u="none" baseline="0">
              <a:latin typeface="Arial"/>
              <a:ea typeface="Arial"/>
              <a:cs typeface="Arial"/>
            </a:rPr>
            <a:t> allows to check that the product pipe size is adequate to the site conditions. It is a Microsoft excel spreadsheet that evaluates the fluid flow through the pipe and, consequently, the pressure drop along the pipe runs.
When asked to activate/inactivate macro, click on “activate”. The sheets are locked, so only those cells
(in green) which require data input are accessible.
It is sufficient to compute the worst case scenario, for example:
_xDBC0__xDCBE_ the one with the longest piping runs;
_xDBC0__xDCBE_ the smallest pipe size;
_xDBC0__xDCBE_ the highest flow rates required.
</a:t>
          </a:r>
          <a:r>
            <a:rPr lang="en-US" cap="none" sz="1000" b="1" i="0" u="none" baseline="0">
              <a:latin typeface="Arial"/>
              <a:ea typeface="Arial"/>
              <a:cs typeface="Arial"/>
            </a:rPr>
            <a:t>Pressure Systems</a:t>
          </a:r>
          <a:r>
            <a:rPr lang="en-US" cap="none" sz="1000" b="0" i="0" u="none" baseline="0">
              <a:latin typeface="Arial"/>
              <a:ea typeface="Arial"/>
              <a:cs typeface="Arial"/>
            </a:rPr>
            <a:t>
The information to be entered in the calculator is as follows:
_xDBC0__xDCBE_ length of piping runs (in meters or feet);
_xDBC0__xDCBE_ number of dispensers &amp; nozzles per dispenser;
_xDBC0__xDCBE_ fluid type (e.g. Diesel, Gasoline…);
_xDBC0__xDCBE_ nominal Pipe Size (Outside diameter);
_xDBC0__xDCBE_ STP power (in Horsepower)*;
_xDBC0__xDCBE_ nozzle flow rate (in litres/min or in gallons/min), usually 40/80 litres/min or 10/20 gallons/min;
_xDBC0__xDCBE_ tank &amp; dispenser relative elevations (in meters or feet), from the bottom of the dispenser to the bottom of the tank.
Once all the information has been entered, the tool calculates the total pressure drop** for the system (in meters/feet or bars/psi) and the maximum fluid speed in the pipe (in meters or feet) and plots the result in a chart. As long as the pink dot is below the pump curve and there is no warning regarding the
maximum fluid speed, the chosen pipe diameter is adequate for the intended service.
The pump curve plotted (supplied by the pump manufacturer) represents the pump capacity and the pink dot represents the simulated piping system scenario, or rather, how many meters or feets the
pump shall be capable to provide, at that required total flow rate, so that the intended service is guaranteed.
*It is the responsibility of the user to verify and compare the pump curve assumed in this spreadsheet to the one relative to the pump that will be used, in order to avoid inaccurate evaluations.
** The total computed pressure drop considers also the fitting pressure drop contribution. For example, in case of a terminating dispenser, the calculator already includes the pressure drop due to the elbow and in case of an intermediate dispenser the tee contribution is considered.
</a:t>
          </a:r>
          <a:r>
            <a:rPr lang="en-US" cap="none" sz="1000" b="1" i="0" u="none" baseline="0">
              <a:latin typeface="Arial"/>
              <a:ea typeface="Arial"/>
              <a:cs typeface="Arial"/>
            </a:rPr>
            <a:t>Suction Systems</a:t>
          </a:r>
          <a:r>
            <a:rPr lang="en-US" cap="none" sz="1000" b="0" i="0" u="none" baseline="0">
              <a:latin typeface="Arial"/>
              <a:ea typeface="Arial"/>
              <a:cs typeface="Arial"/>
            </a:rPr>
            <a:t>
The information to be entered in the calculator is as follows:
_xDBC0__xDCBE_ length of piping runs (in meters or feet);
_xDBC0__xDCBE_ number of dispensers &amp; nozzles per dispenser;
_xDBC0__xDCBE_ fluid type (e.g. Diesel, Gasoline…);
_xDBC0__xDCBE_ nominal Pipe Size (Outside diameter);
_xDBC0__xDCBE_ nozzle flow rate (in litres/min or in gallons/min), usually 40/80 litres/min or 10/20 gallons/min;
_xDBC0__xDCBE_ tank &amp; dispenser relative elevations (in meters or feet), from the bottom of the dispenser to the top of the tank. 
Once all the information has been entered, the tool calculates the total pressure drop** for the system (in meters/feet or bars/psi) and the maximum fluid speed in the pipe (in meters or feet) and does not plot the result in a chart, as happens with pressure systems. In this case, the chosen pipe diameter is
adequate for the intended service if the cell (F17) near the first dispenser representation is green and there is no warning regarding the maximum fluid speed. If the cell is red and/or the maximum speed warning appears, then the pipe size chosen is unsuitable.
The value of F17 cell represents the calculation of NPSH of the piping system: in particular, if the cell is green, it means that the calculated value of NPSH is ≥ NPSH of the pump (= 0.6 bar) and if the cell turns red, it means that the condition is not satisfied.
** The total computed pressure drop considers also the fitting pressure drop contribution. For example, in case of a terminating dispenser the calculator includes the pressure drop due to the elbow and in case of an intermediate dispenser the tee contribution is considered. 
</a:t>
          </a:r>
          <a:r>
            <a:rPr lang="en-US" cap="none" sz="1000" b="1" i="0" u="none" baseline="0">
              <a:latin typeface="Arial"/>
              <a:ea typeface="Arial"/>
              <a:cs typeface="Arial"/>
            </a:rPr>
            <a:t>Keep in mind that these  calculations are only estimates and that NUPIGECO is not responsible for erroneous evaluations. This calculator shall not replace a professional engineer’s judgment or advice. The information generated by or included in this tool does not represent a guarantee or warranty for piping installations and cannot be guaranteed, as the conditions of use are beyond our control.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0</xdr:colOff>
      <xdr:row>23</xdr:row>
      <xdr:rowOff>0</xdr:rowOff>
    </xdr:to>
    <xdr:sp>
      <xdr:nvSpPr>
        <xdr:cNvPr id="1" name="Line 3"/>
        <xdr:cNvSpPr>
          <a:spLocks/>
        </xdr:cNvSpPr>
      </xdr:nvSpPr>
      <xdr:spPr>
        <a:xfrm flipV="1">
          <a:off x="1600200" y="16192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26</xdr:col>
      <xdr:colOff>0</xdr:colOff>
      <xdr:row>20</xdr:row>
      <xdr:rowOff>0</xdr:rowOff>
    </xdr:to>
    <xdr:sp>
      <xdr:nvSpPr>
        <xdr:cNvPr id="2" name="Line 4"/>
        <xdr:cNvSpPr>
          <a:spLocks/>
        </xdr:cNvSpPr>
      </xdr:nvSpPr>
      <xdr:spPr>
        <a:xfrm>
          <a:off x="1600200" y="1619250"/>
          <a:ext cx="1081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xdr:row>
      <xdr:rowOff>0</xdr:rowOff>
    </xdr:from>
    <xdr:to>
      <xdr:col>5</xdr:col>
      <xdr:colOff>0</xdr:colOff>
      <xdr:row>20</xdr:row>
      <xdr:rowOff>0</xdr:rowOff>
    </xdr:to>
    <xdr:sp>
      <xdr:nvSpPr>
        <xdr:cNvPr id="3" name="Line 6"/>
        <xdr:cNvSpPr>
          <a:spLocks/>
        </xdr:cNvSpPr>
      </xdr:nvSpPr>
      <xdr:spPr>
        <a:xfrm flipV="1">
          <a:off x="3476625" y="1295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17</xdr:row>
      <xdr:rowOff>152400</xdr:rowOff>
    </xdr:from>
    <xdr:to>
      <xdr:col>7</xdr:col>
      <xdr:colOff>314325</xdr:colOff>
      <xdr:row>19</xdr:row>
      <xdr:rowOff>152400</xdr:rowOff>
    </xdr:to>
    <xdr:sp>
      <xdr:nvSpPr>
        <xdr:cNvPr id="4" name="Line 8"/>
        <xdr:cNvSpPr>
          <a:spLocks/>
        </xdr:cNvSpPr>
      </xdr:nvSpPr>
      <xdr:spPr>
        <a:xfrm flipV="1">
          <a:off x="4752975" y="12858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17</xdr:row>
      <xdr:rowOff>152400</xdr:rowOff>
    </xdr:from>
    <xdr:to>
      <xdr:col>10</xdr:col>
      <xdr:colOff>314325</xdr:colOff>
      <xdr:row>19</xdr:row>
      <xdr:rowOff>152400</xdr:rowOff>
    </xdr:to>
    <xdr:sp>
      <xdr:nvSpPr>
        <xdr:cNvPr id="5" name="Line 10"/>
        <xdr:cNvSpPr>
          <a:spLocks/>
        </xdr:cNvSpPr>
      </xdr:nvSpPr>
      <xdr:spPr>
        <a:xfrm flipV="1">
          <a:off x="6029325" y="12858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17</xdr:row>
      <xdr:rowOff>152400</xdr:rowOff>
    </xdr:from>
    <xdr:to>
      <xdr:col>13</xdr:col>
      <xdr:colOff>314325</xdr:colOff>
      <xdr:row>19</xdr:row>
      <xdr:rowOff>152400</xdr:rowOff>
    </xdr:to>
    <xdr:sp>
      <xdr:nvSpPr>
        <xdr:cNvPr id="6" name="Line 12"/>
        <xdr:cNvSpPr>
          <a:spLocks/>
        </xdr:cNvSpPr>
      </xdr:nvSpPr>
      <xdr:spPr>
        <a:xfrm flipV="1">
          <a:off x="7305675" y="12858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xdr:row>
      <xdr:rowOff>0</xdr:rowOff>
    </xdr:from>
    <xdr:to>
      <xdr:col>17</xdr:col>
      <xdr:colOff>0</xdr:colOff>
      <xdr:row>20</xdr:row>
      <xdr:rowOff>0</xdr:rowOff>
    </xdr:to>
    <xdr:sp>
      <xdr:nvSpPr>
        <xdr:cNvPr id="7" name="Line 14"/>
        <xdr:cNvSpPr>
          <a:spLocks/>
        </xdr:cNvSpPr>
      </xdr:nvSpPr>
      <xdr:spPr>
        <a:xfrm flipV="1">
          <a:off x="8582025" y="1295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314325</xdr:colOff>
      <xdr:row>18</xdr:row>
      <xdr:rowOff>0</xdr:rowOff>
    </xdr:from>
    <xdr:to>
      <xdr:col>19</xdr:col>
      <xdr:colOff>314325</xdr:colOff>
      <xdr:row>20</xdr:row>
      <xdr:rowOff>0</xdr:rowOff>
    </xdr:to>
    <xdr:sp>
      <xdr:nvSpPr>
        <xdr:cNvPr id="8" name="Line 16"/>
        <xdr:cNvSpPr>
          <a:spLocks/>
        </xdr:cNvSpPr>
      </xdr:nvSpPr>
      <xdr:spPr>
        <a:xfrm flipV="1">
          <a:off x="9858375" y="1295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18</xdr:row>
      <xdr:rowOff>0</xdr:rowOff>
    </xdr:from>
    <xdr:to>
      <xdr:col>23</xdr:col>
      <xdr:colOff>0</xdr:colOff>
      <xdr:row>20</xdr:row>
      <xdr:rowOff>0</xdr:rowOff>
    </xdr:to>
    <xdr:sp>
      <xdr:nvSpPr>
        <xdr:cNvPr id="9" name="Line 18"/>
        <xdr:cNvSpPr>
          <a:spLocks/>
        </xdr:cNvSpPr>
      </xdr:nvSpPr>
      <xdr:spPr>
        <a:xfrm flipV="1">
          <a:off x="11134725" y="1295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238125</xdr:colOff>
      <xdr:row>15</xdr:row>
      <xdr:rowOff>104775</xdr:rowOff>
    </xdr:from>
    <xdr:to>
      <xdr:col>26</xdr:col>
      <xdr:colOff>76200</xdr:colOff>
      <xdr:row>18</xdr:row>
      <xdr:rowOff>0</xdr:rowOff>
    </xdr:to>
    <xdr:sp>
      <xdr:nvSpPr>
        <xdr:cNvPr id="10" name="Rectangle 19"/>
        <xdr:cNvSpPr>
          <a:spLocks/>
        </xdr:cNvSpPr>
      </xdr:nvSpPr>
      <xdr:spPr>
        <a:xfrm>
          <a:off x="12334875" y="914400"/>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17</xdr:row>
      <xdr:rowOff>152400</xdr:rowOff>
    </xdr:from>
    <xdr:to>
      <xdr:col>26</xdr:col>
      <xdr:colOff>0</xdr:colOff>
      <xdr:row>20</xdr:row>
      <xdr:rowOff>9525</xdr:rowOff>
    </xdr:to>
    <xdr:sp>
      <xdr:nvSpPr>
        <xdr:cNvPr id="11" name="Line 20"/>
        <xdr:cNvSpPr>
          <a:spLocks/>
        </xdr:cNvSpPr>
      </xdr:nvSpPr>
      <xdr:spPr>
        <a:xfrm flipV="1">
          <a:off x="12411075" y="12858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20</xdr:row>
      <xdr:rowOff>152400</xdr:rowOff>
    </xdr:from>
    <xdr:to>
      <xdr:col>2</xdr:col>
      <xdr:colOff>209550</xdr:colOff>
      <xdr:row>23</xdr:row>
      <xdr:rowOff>381000</xdr:rowOff>
    </xdr:to>
    <xdr:sp>
      <xdr:nvSpPr>
        <xdr:cNvPr id="12" name="Rectangle 21"/>
        <xdr:cNvSpPr>
          <a:spLocks/>
        </xdr:cNvSpPr>
      </xdr:nvSpPr>
      <xdr:spPr>
        <a:xfrm>
          <a:off x="647700" y="1771650"/>
          <a:ext cx="1162050" cy="3905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15</xdr:row>
      <xdr:rowOff>104775</xdr:rowOff>
    </xdr:from>
    <xdr:to>
      <xdr:col>5</xdr:col>
      <xdr:colOff>76200</xdr:colOff>
      <xdr:row>18</xdr:row>
      <xdr:rowOff>0</xdr:rowOff>
    </xdr:to>
    <xdr:sp>
      <xdr:nvSpPr>
        <xdr:cNvPr id="13" name="Rectangle 71"/>
        <xdr:cNvSpPr>
          <a:spLocks/>
        </xdr:cNvSpPr>
      </xdr:nvSpPr>
      <xdr:spPr>
        <a:xfrm>
          <a:off x="3400425" y="914400"/>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15</xdr:row>
      <xdr:rowOff>123825</xdr:rowOff>
    </xdr:from>
    <xdr:to>
      <xdr:col>8</xdr:col>
      <xdr:colOff>76200</xdr:colOff>
      <xdr:row>18</xdr:row>
      <xdr:rowOff>19050</xdr:rowOff>
    </xdr:to>
    <xdr:sp>
      <xdr:nvSpPr>
        <xdr:cNvPr id="14" name="Rectangle 72"/>
        <xdr:cNvSpPr>
          <a:spLocks/>
        </xdr:cNvSpPr>
      </xdr:nvSpPr>
      <xdr:spPr>
        <a:xfrm>
          <a:off x="4676775" y="933450"/>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228600</xdr:colOff>
      <xdr:row>15</xdr:row>
      <xdr:rowOff>104775</xdr:rowOff>
    </xdr:from>
    <xdr:to>
      <xdr:col>11</xdr:col>
      <xdr:colOff>66675</xdr:colOff>
      <xdr:row>18</xdr:row>
      <xdr:rowOff>0</xdr:rowOff>
    </xdr:to>
    <xdr:sp>
      <xdr:nvSpPr>
        <xdr:cNvPr id="15" name="Rectangle 73"/>
        <xdr:cNvSpPr>
          <a:spLocks/>
        </xdr:cNvSpPr>
      </xdr:nvSpPr>
      <xdr:spPr>
        <a:xfrm>
          <a:off x="5943600" y="914400"/>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238125</xdr:colOff>
      <xdr:row>15</xdr:row>
      <xdr:rowOff>123825</xdr:rowOff>
    </xdr:from>
    <xdr:to>
      <xdr:col>14</xdr:col>
      <xdr:colOff>76200</xdr:colOff>
      <xdr:row>18</xdr:row>
      <xdr:rowOff>19050</xdr:rowOff>
    </xdr:to>
    <xdr:sp>
      <xdr:nvSpPr>
        <xdr:cNvPr id="16" name="Rectangle 74"/>
        <xdr:cNvSpPr>
          <a:spLocks/>
        </xdr:cNvSpPr>
      </xdr:nvSpPr>
      <xdr:spPr>
        <a:xfrm>
          <a:off x="7229475" y="933450"/>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238125</xdr:colOff>
      <xdr:row>15</xdr:row>
      <xdr:rowOff>104775</xdr:rowOff>
    </xdr:from>
    <xdr:to>
      <xdr:col>17</xdr:col>
      <xdr:colOff>76200</xdr:colOff>
      <xdr:row>18</xdr:row>
      <xdr:rowOff>0</xdr:rowOff>
    </xdr:to>
    <xdr:sp>
      <xdr:nvSpPr>
        <xdr:cNvPr id="17" name="Rectangle 75"/>
        <xdr:cNvSpPr>
          <a:spLocks/>
        </xdr:cNvSpPr>
      </xdr:nvSpPr>
      <xdr:spPr>
        <a:xfrm>
          <a:off x="8505825" y="914400"/>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238125</xdr:colOff>
      <xdr:row>15</xdr:row>
      <xdr:rowOff>104775</xdr:rowOff>
    </xdr:from>
    <xdr:to>
      <xdr:col>23</xdr:col>
      <xdr:colOff>76200</xdr:colOff>
      <xdr:row>18</xdr:row>
      <xdr:rowOff>0</xdr:rowOff>
    </xdr:to>
    <xdr:sp>
      <xdr:nvSpPr>
        <xdr:cNvPr id="18" name="Rectangle 77"/>
        <xdr:cNvSpPr>
          <a:spLocks/>
        </xdr:cNvSpPr>
      </xdr:nvSpPr>
      <xdr:spPr>
        <a:xfrm>
          <a:off x="11058525" y="914400"/>
          <a:ext cx="152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238125</xdr:colOff>
      <xdr:row>15</xdr:row>
      <xdr:rowOff>104775</xdr:rowOff>
    </xdr:from>
    <xdr:to>
      <xdr:col>20</xdr:col>
      <xdr:colOff>85725</xdr:colOff>
      <xdr:row>18</xdr:row>
      <xdr:rowOff>0</xdr:rowOff>
    </xdr:to>
    <xdr:sp>
      <xdr:nvSpPr>
        <xdr:cNvPr id="19" name="Rectangle 171"/>
        <xdr:cNvSpPr>
          <a:spLocks/>
        </xdr:cNvSpPr>
      </xdr:nvSpPr>
      <xdr:spPr>
        <a:xfrm>
          <a:off x="9782175" y="914400"/>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2</xdr:col>
      <xdr:colOff>0</xdr:colOff>
      <xdr:row>22</xdr:row>
      <xdr:rowOff>0</xdr:rowOff>
    </xdr:to>
    <xdr:sp>
      <xdr:nvSpPr>
        <xdr:cNvPr id="1" name="Line 72"/>
        <xdr:cNvSpPr>
          <a:spLocks/>
        </xdr:cNvSpPr>
      </xdr:nvSpPr>
      <xdr:spPr>
        <a:xfrm flipV="1">
          <a:off x="1600200" y="113347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0</xdr:rowOff>
    </xdr:from>
    <xdr:to>
      <xdr:col>24</xdr:col>
      <xdr:colOff>0</xdr:colOff>
      <xdr:row>19</xdr:row>
      <xdr:rowOff>0</xdr:rowOff>
    </xdr:to>
    <xdr:sp>
      <xdr:nvSpPr>
        <xdr:cNvPr id="2" name="Line 73"/>
        <xdr:cNvSpPr>
          <a:spLocks/>
        </xdr:cNvSpPr>
      </xdr:nvSpPr>
      <xdr:spPr>
        <a:xfrm>
          <a:off x="1600200" y="1133475"/>
          <a:ext cx="1307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14</xdr:row>
      <xdr:rowOff>104775</xdr:rowOff>
    </xdr:from>
    <xdr:to>
      <xdr:col>5</xdr:col>
      <xdr:colOff>85725</xdr:colOff>
      <xdr:row>17</xdr:row>
      <xdr:rowOff>0</xdr:rowOff>
    </xdr:to>
    <xdr:sp>
      <xdr:nvSpPr>
        <xdr:cNvPr id="3" name="Rectangle 74"/>
        <xdr:cNvSpPr>
          <a:spLocks/>
        </xdr:cNvSpPr>
      </xdr:nvSpPr>
      <xdr:spPr>
        <a:xfrm>
          <a:off x="368617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0</xdr:rowOff>
    </xdr:from>
    <xdr:to>
      <xdr:col>5</xdr:col>
      <xdr:colOff>0</xdr:colOff>
      <xdr:row>19</xdr:row>
      <xdr:rowOff>0</xdr:rowOff>
    </xdr:to>
    <xdr:sp>
      <xdr:nvSpPr>
        <xdr:cNvPr id="4" name="Line 77"/>
        <xdr:cNvSpPr>
          <a:spLocks/>
        </xdr:cNvSpPr>
      </xdr:nvSpPr>
      <xdr:spPr>
        <a:xfrm flipV="1">
          <a:off x="376237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14</xdr:row>
      <xdr:rowOff>104775</xdr:rowOff>
    </xdr:from>
    <xdr:to>
      <xdr:col>8</xdr:col>
      <xdr:colOff>0</xdr:colOff>
      <xdr:row>17</xdr:row>
      <xdr:rowOff>0</xdr:rowOff>
    </xdr:to>
    <xdr:sp>
      <xdr:nvSpPr>
        <xdr:cNvPr id="5" name="Rectangle 78"/>
        <xdr:cNvSpPr>
          <a:spLocks/>
        </xdr:cNvSpPr>
      </xdr:nvSpPr>
      <xdr:spPr>
        <a:xfrm>
          <a:off x="511492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17</xdr:row>
      <xdr:rowOff>0</xdr:rowOff>
    </xdr:from>
    <xdr:to>
      <xdr:col>7</xdr:col>
      <xdr:colOff>381000</xdr:colOff>
      <xdr:row>19</xdr:row>
      <xdr:rowOff>0</xdr:rowOff>
    </xdr:to>
    <xdr:sp>
      <xdr:nvSpPr>
        <xdr:cNvPr id="6" name="Line 79"/>
        <xdr:cNvSpPr>
          <a:spLocks/>
        </xdr:cNvSpPr>
      </xdr:nvSpPr>
      <xdr:spPr>
        <a:xfrm flipV="1">
          <a:off x="519112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447675</xdr:colOff>
      <xdr:row>14</xdr:row>
      <xdr:rowOff>104775</xdr:rowOff>
    </xdr:from>
    <xdr:to>
      <xdr:col>11</xdr:col>
      <xdr:colOff>0</xdr:colOff>
      <xdr:row>17</xdr:row>
      <xdr:rowOff>0</xdr:rowOff>
    </xdr:to>
    <xdr:sp>
      <xdr:nvSpPr>
        <xdr:cNvPr id="7" name="Rectangle 80"/>
        <xdr:cNvSpPr>
          <a:spLocks/>
        </xdr:cNvSpPr>
      </xdr:nvSpPr>
      <xdr:spPr>
        <a:xfrm>
          <a:off x="67056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523875</xdr:colOff>
      <xdr:row>17</xdr:row>
      <xdr:rowOff>0</xdr:rowOff>
    </xdr:from>
    <xdr:to>
      <xdr:col>10</xdr:col>
      <xdr:colOff>523875</xdr:colOff>
      <xdr:row>19</xdr:row>
      <xdr:rowOff>0</xdr:rowOff>
    </xdr:to>
    <xdr:sp>
      <xdr:nvSpPr>
        <xdr:cNvPr id="8" name="Line 81"/>
        <xdr:cNvSpPr>
          <a:spLocks/>
        </xdr:cNvSpPr>
      </xdr:nvSpPr>
      <xdr:spPr>
        <a:xfrm flipV="1">
          <a:off x="67818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14</xdr:row>
      <xdr:rowOff>104775</xdr:rowOff>
    </xdr:from>
    <xdr:to>
      <xdr:col>14</xdr:col>
      <xdr:colOff>0</xdr:colOff>
      <xdr:row>17</xdr:row>
      <xdr:rowOff>0</xdr:rowOff>
    </xdr:to>
    <xdr:sp>
      <xdr:nvSpPr>
        <xdr:cNvPr id="9" name="Rectangle 82"/>
        <xdr:cNvSpPr>
          <a:spLocks/>
        </xdr:cNvSpPr>
      </xdr:nvSpPr>
      <xdr:spPr>
        <a:xfrm>
          <a:off x="84201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17</xdr:row>
      <xdr:rowOff>0</xdr:rowOff>
    </xdr:from>
    <xdr:to>
      <xdr:col>13</xdr:col>
      <xdr:colOff>523875</xdr:colOff>
      <xdr:row>19</xdr:row>
      <xdr:rowOff>0</xdr:rowOff>
    </xdr:to>
    <xdr:sp>
      <xdr:nvSpPr>
        <xdr:cNvPr id="10" name="Line 83"/>
        <xdr:cNvSpPr>
          <a:spLocks/>
        </xdr:cNvSpPr>
      </xdr:nvSpPr>
      <xdr:spPr>
        <a:xfrm flipV="1">
          <a:off x="84963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104775</xdr:colOff>
      <xdr:row>14</xdr:row>
      <xdr:rowOff>104775</xdr:rowOff>
    </xdr:from>
    <xdr:to>
      <xdr:col>16</xdr:col>
      <xdr:colOff>266700</xdr:colOff>
      <xdr:row>17</xdr:row>
      <xdr:rowOff>0</xdr:rowOff>
    </xdr:to>
    <xdr:sp>
      <xdr:nvSpPr>
        <xdr:cNvPr id="11" name="Rectangle 85"/>
        <xdr:cNvSpPr>
          <a:spLocks/>
        </xdr:cNvSpPr>
      </xdr:nvSpPr>
      <xdr:spPr>
        <a:xfrm>
          <a:off x="99060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180975</xdr:colOff>
      <xdr:row>17</xdr:row>
      <xdr:rowOff>0</xdr:rowOff>
    </xdr:from>
    <xdr:to>
      <xdr:col>16</xdr:col>
      <xdr:colOff>180975</xdr:colOff>
      <xdr:row>19</xdr:row>
      <xdr:rowOff>0</xdr:rowOff>
    </xdr:to>
    <xdr:sp>
      <xdr:nvSpPr>
        <xdr:cNvPr id="12" name="Line 86"/>
        <xdr:cNvSpPr>
          <a:spLocks/>
        </xdr:cNvSpPr>
      </xdr:nvSpPr>
      <xdr:spPr>
        <a:xfrm flipV="1">
          <a:off x="99822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314325</xdr:colOff>
      <xdr:row>14</xdr:row>
      <xdr:rowOff>104775</xdr:rowOff>
    </xdr:from>
    <xdr:to>
      <xdr:col>18</xdr:col>
      <xdr:colOff>476250</xdr:colOff>
      <xdr:row>17</xdr:row>
      <xdr:rowOff>0</xdr:rowOff>
    </xdr:to>
    <xdr:sp>
      <xdr:nvSpPr>
        <xdr:cNvPr id="13" name="Rectangle 87"/>
        <xdr:cNvSpPr>
          <a:spLocks/>
        </xdr:cNvSpPr>
      </xdr:nvSpPr>
      <xdr:spPr>
        <a:xfrm>
          <a:off x="1133475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390525</xdr:colOff>
      <xdr:row>17</xdr:row>
      <xdr:rowOff>0</xdr:rowOff>
    </xdr:from>
    <xdr:to>
      <xdr:col>18</xdr:col>
      <xdr:colOff>390525</xdr:colOff>
      <xdr:row>19</xdr:row>
      <xdr:rowOff>0</xdr:rowOff>
    </xdr:to>
    <xdr:sp>
      <xdr:nvSpPr>
        <xdr:cNvPr id="14" name="Line 88"/>
        <xdr:cNvSpPr>
          <a:spLocks/>
        </xdr:cNvSpPr>
      </xdr:nvSpPr>
      <xdr:spPr>
        <a:xfrm flipV="1">
          <a:off x="1141095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14</xdr:row>
      <xdr:rowOff>104775</xdr:rowOff>
    </xdr:from>
    <xdr:to>
      <xdr:col>21</xdr:col>
      <xdr:colOff>238125</xdr:colOff>
      <xdr:row>17</xdr:row>
      <xdr:rowOff>0</xdr:rowOff>
    </xdr:to>
    <xdr:sp>
      <xdr:nvSpPr>
        <xdr:cNvPr id="15" name="Rectangle 89"/>
        <xdr:cNvSpPr>
          <a:spLocks/>
        </xdr:cNvSpPr>
      </xdr:nvSpPr>
      <xdr:spPr>
        <a:xfrm>
          <a:off x="1292542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152400</xdr:colOff>
      <xdr:row>17</xdr:row>
      <xdr:rowOff>0</xdr:rowOff>
    </xdr:from>
    <xdr:to>
      <xdr:col>21</xdr:col>
      <xdr:colOff>152400</xdr:colOff>
      <xdr:row>19</xdr:row>
      <xdr:rowOff>0</xdr:rowOff>
    </xdr:to>
    <xdr:sp>
      <xdr:nvSpPr>
        <xdr:cNvPr id="16" name="Line 90"/>
        <xdr:cNvSpPr>
          <a:spLocks/>
        </xdr:cNvSpPr>
      </xdr:nvSpPr>
      <xdr:spPr>
        <a:xfrm flipV="1">
          <a:off x="1300162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533400</xdr:colOff>
      <xdr:row>14</xdr:row>
      <xdr:rowOff>85725</xdr:rowOff>
    </xdr:from>
    <xdr:to>
      <xdr:col>24</xdr:col>
      <xdr:colOff>85725</xdr:colOff>
      <xdr:row>16</xdr:row>
      <xdr:rowOff>142875</xdr:rowOff>
    </xdr:to>
    <xdr:sp>
      <xdr:nvSpPr>
        <xdr:cNvPr id="17" name="Rectangle 91"/>
        <xdr:cNvSpPr>
          <a:spLocks/>
        </xdr:cNvSpPr>
      </xdr:nvSpPr>
      <xdr:spPr>
        <a:xfrm>
          <a:off x="14601825" y="4095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16</xdr:row>
      <xdr:rowOff>142875</xdr:rowOff>
    </xdr:from>
    <xdr:to>
      <xdr:col>24</xdr:col>
      <xdr:colOff>0</xdr:colOff>
      <xdr:row>19</xdr:row>
      <xdr:rowOff>0</xdr:rowOff>
    </xdr:to>
    <xdr:sp>
      <xdr:nvSpPr>
        <xdr:cNvPr id="18" name="Line 92"/>
        <xdr:cNvSpPr>
          <a:spLocks/>
        </xdr:cNvSpPr>
      </xdr:nvSpPr>
      <xdr:spPr>
        <a:xfrm flipV="1">
          <a:off x="14678025" y="7905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19</xdr:row>
      <xdr:rowOff>152400</xdr:rowOff>
    </xdr:from>
    <xdr:to>
      <xdr:col>2</xdr:col>
      <xdr:colOff>209550</xdr:colOff>
      <xdr:row>22</xdr:row>
      <xdr:rowOff>38100</xdr:rowOff>
    </xdr:to>
    <xdr:sp>
      <xdr:nvSpPr>
        <xdr:cNvPr id="19" name="Rectangle 67"/>
        <xdr:cNvSpPr>
          <a:spLocks/>
        </xdr:cNvSpPr>
      </xdr:nvSpPr>
      <xdr:spPr>
        <a:xfrm>
          <a:off x="647700" y="1285875"/>
          <a:ext cx="1162050" cy="371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22</xdr:row>
      <xdr:rowOff>295275</xdr:rowOff>
    </xdr:from>
    <xdr:to>
      <xdr:col>17</xdr:col>
      <xdr:colOff>485775</xdr:colOff>
      <xdr:row>43</xdr:row>
      <xdr:rowOff>9525</xdr:rowOff>
    </xdr:to>
    <xdr:graphicFrame>
      <xdr:nvGraphicFramePr>
        <xdr:cNvPr id="20" name="Chart 174"/>
        <xdr:cNvGraphicFramePr/>
      </xdr:nvGraphicFramePr>
      <xdr:xfrm>
        <a:off x="3076575" y="1914525"/>
        <a:ext cx="7820025" cy="3810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0</xdr:colOff>
      <xdr:row>23</xdr:row>
      <xdr:rowOff>0</xdr:rowOff>
    </xdr:to>
    <xdr:sp>
      <xdr:nvSpPr>
        <xdr:cNvPr id="1" name="Line 3"/>
        <xdr:cNvSpPr>
          <a:spLocks/>
        </xdr:cNvSpPr>
      </xdr:nvSpPr>
      <xdr:spPr>
        <a:xfrm flipV="1">
          <a:off x="1600200" y="16192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20</xdr:row>
      <xdr:rowOff>0</xdr:rowOff>
    </xdr:from>
    <xdr:to>
      <xdr:col>35</xdr:col>
      <xdr:colOff>0</xdr:colOff>
      <xdr:row>20</xdr:row>
      <xdr:rowOff>0</xdr:rowOff>
    </xdr:to>
    <xdr:sp>
      <xdr:nvSpPr>
        <xdr:cNvPr id="2" name="Line 4"/>
        <xdr:cNvSpPr>
          <a:spLocks/>
        </xdr:cNvSpPr>
      </xdr:nvSpPr>
      <xdr:spPr>
        <a:xfrm>
          <a:off x="1600200" y="1619250"/>
          <a:ext cx="10639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18</xdr:row>
      <xdr:rowOff>0</xdr:rowOff>
    </xdr:from>
    <xdr:to>
      <xdr:col>7</xdr:col>
      <xdr:colOff>0</xdr:colOff>
      <xdr:row>20</xdr:row>
      <xdr:rowOff>0</xdr:rowOff>
    </xdr:to>
    <xdr:sp>
      <xdr:nvSpPr>
        <xdr:cNvPr id="3" name="Line 6"/>
        <xdr:cNvSpPr>
          <a:spLocks/>
        </xdr:cNvSpPr>
      </xdr:nvSpPr>
      <xdr:spPr>
        <a:xfrm flipV="1">
          <a:off x="3257550" y="1295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18</xdr:row>
      <xdr:rowOff>0</xdr:rowOff>
    </xdr:from>
    <xdr:to>
      <xdr:col>10</xdr:col>
      <xdr:colOff>314325</xdr:colOff>
      <xdr:row>20</xdr:row>
      <xdr:rowOff>0</xdr:rowOff>
    </xdr:to>
    <xdr:sp>
      <xdr:nvSpPr>
        <xdr:cNvPr id="4" name="Line 8"/>
        <xdr:cNvSpPr>
          <a:spLocks/>
        </xdr:cNvSpPr>
      </xdr:nvSpPr>
      <xdr:spPr>
        <a:xfrm flipV="1">
          <a:off x="4581525" y="1295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314325</xdr:colOff>
      <xdr:row>18</xdr:row>
      <xdr:rowOff>0</xdr:rowOff>
    </xdr:from>
    <xdr:to>
      <xdr:col>14</xdr:col>
      <xdr:colOff>314325</xdr:colOff>
      <xdr:row>20</xdr:row>
      <xdr:rowOff>0</xdr:rowOff>
    </xdr:to>
    <xdr:sp>
      <xdr:nvSpPr>
        <xdr:cNvPr id="5" name="Line 10"/>
        <xdr:cNvSpPr>
          <a:spLocks/>
        </xdr:cNvSpPr>
      </xdr:nvSpPr>
      <xdr:spPr>
        <a:xfrm flipV="1">
          <a:off x="5857875" y="1295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314325</xdr:colOff>
      <xdr:row>18</xdr:row>
      <xdr:rowOff>0</xdr:rowOff>
    </xdr:from>
    <xdr:to>
      <xdr:col>18</xdr:col>
      <xdr:colOff>314325</xdr:colOff>
      <xdr:row>20</xdr:row>
      <xdr:rowOff>0</xdr:rowOff>
    </xdr:to>
    <xdr:sp>
      <xdr:nvSpPr>
        <xdr:cNvPr id="6" name="Line 12"/>
        <xdr:cNvSpPr>
          <a:spLocks/>
        </xdr:cNvSpPr>
      </xdr:nvSpPr>
      <xdr:spPr>
        <a:xfrm flipV="1">
          <a:off x="7134225" y="1295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15</xdr:row>
      <xdr:rowOff>104775</xdr:rowOff>
    </xdr:from>
    <xdr:to>
      <xdr:col>7</xdr:col>
      <xdr:colOff>104775</xdr:colOff>
      <xdr:row>18</xdr:row>
      <xdr:rowOff>0</xdr:rowOff>
    </xdr:to>
    <xdr:sp>
      <xdr:nvSpPr>
        <xdr:cNvPr id="7" name="Rectangle 13"/>
        <xdr:cNvSpPr>
          <a:spLocks/>
        </xdr:cNvSpPr>
      </xdr:nvSpPr>
      <xdr:spPr>
        <a:xfrm>
          <a:off x="3200400" y="914400"/>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18</xdr:row>
      <xdr:rowOff>0</xdr:rowOff>
    </xdr:from>
    <xdr:to>
      <xdr:col>23</xdr:col>
      <xdr:colOff>0</xdr:colOff>
      <xdr:row>20</xdr:row>
      <xdr:rowOff>0</xdr:rowOff>
    </xdr:to>
    <xdr:sp>
      <xdr:nvSpPr>
        <xdr:cNvPr id="8" name="Line 14"/>
        <xdr:cNvSpPr>
          <a:spLocks/>
        </xdr:cNvSpPr>
      </xdr:nvSpPr>
      <xdr:spPr>
        <a:xfrm flipV="1">
          <a:off x="8410575" y="1295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18</xdr:row>
      <xdr:rowOff>0</xdr:rowOff>
    </xdr:from>
    <xdr:to>
      <xdr:col>26</xdr:col>
      <xdr:colOff>314325</xdr:colOff>
      <xdr:row>20</xdr:row>
      <xdr:rowOff>0</xdr:rowOff>
    </xdr:to>
    <xdr:sp>
      <xdr:nvSpPr>
        <xdr:cNvPr id="9" name="Line 16"/>
        <xdr:cNvSpPr>
          <a:spLocks/>
        </xdr:cNvSpPr>
      </xdr:nvSpPr>
      <xdr:spPr>
        <a:xfrm flipV="1">
          <a:off x="9686925" y="1295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18</xdr:row>
      <xdr:rowOff>0</xdr:rowOff>
    </xdr:from>
    <xdr:to>
      <xdr:col>31</xdr:col>
      <xdr:colOff>9525</xdr:colOff>
      <xdr:row>20</xdr:row>
      <xdr:rowOff>0</xdr:rowOff>
    </xdr:to>
    <xdr:sp>
      <xdr:nvSpPr>
        <xdr:cNvPr id="10" name="Line 18"/>
        <xdr:cNvSpPr>
          <a:spLocks/>
        </xdr:cNvSpPr>
      </xdr:nvSpPr>
      <xdr:spPr>
        <a:xfrm flipV="1">
          <a:off x="10972800" y="12954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17</xdr:row>
      <xdr:rowOff>142875</xdr:rowOff>
    </xdr:from>
    <xdr:to>
      <xdr:col>35</xdr:col>
      <xdr:colOff>0</xdr:colOff>
      <xdr:row>20</xdr:row>
      <xdr:rowOff>0</xdr:rowOff>
    </xdr:to>
    <xdr:sp>
      <xdr:nvSpPr>
        <xdr:cNvPr id="11" name="Line 20"/>
        <xdr:cNvSpPr>
          <a:spLocks/>
        </xdr:cNvSpPr>
      </xdr:nvSpPr>
      <xdr:spPr>
        <a:xfrm flipV="1">
          <a:off x="12239625" y="12763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20</xdr:row>
      <xdr:rowOff>152400</xdr:rowOff>
    </xdr:from>
    <xdr:to>
      <xdr:col>2</xdr:col>
      <xdr:colOff>209550</xdr:colOff>
      <xdr:row>23</xdr:row>
      <xdr:rowOff>38100</xdr:rowOff>
    </xdr:to>
    <xdr:sp>
      <xdr:nvSpPr>
        <xdr:cNvPr id="12" name="Rectangle 21"/>
        <xdr:cNvSpPr>
          <a:spLocks/>
        </xdr:cNvSpPr>
      </xdr:nvSpPr>
      <xdr:spPr>
        <a:xfrm>
          <a:off x="647700" y="1771650"/>
          <a:ext cx="952500" cy="371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1257300</xdr:colOff>
      <xdr:row>20</xdr:row>
      <xdr:rowOff>0</xdr:rowOff>
    </xdr:from>
    <xdr:to>
      <xdr:col>3</xdr:col>
      <xdr:colOff>0</xdr:colOff>
      <xdr:row>20</xdr:row>
      <xdr:rowOff>0</xdr:rowOff>
    </xdr:to>
    <xdr:sp>
      <xdr:nvSpPr>
        <xdr:cNvPr id="13" name="Line 32"/>
        <xdr:cNvSpPr>
          <a:spLocks/>
        </xdr:cNvSpPr>
      </xdr:nvSpPr>
      <xdr:spPr>
        <a:xfrm flipH="1">
          <a:off x="1257300" y="16192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1257300</xdr:colOff>
      <xdr:row>20</xdr:row>
      <xdr:rowOff>9525</xdr:rowOff>
    </xdr:from>
    <xdr:to>
      <xdr:col>1</xdr:col>
      <xdr:colOff>1257300</xdr:colOff>
      <xdr:row>20</xdr:row>
      <xdr:rowOff>152400</xdr:rowOff>
    </xdr:to>
    <xdr:sp>
      <xdr:nvSpPr>
        <xdr:cNvPr id="14" name="Line 33"/>
        <xdr:cNvSpPr>
          <a:spLocks/>
        </xdr:cNvSpPr>
      </xdr:nvSpPr>
      <xdr:spPr>
        <a:xfrm>
          <a:off x="1257300" y="16287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238125</xdr:colOff>
      <xdr:row>15</xdr:row>
      <xdr:rowOff>104775</xdr:rowOff>
    </xdr:from>
    <xdr:to>
      <xdr:col>11</xdr:col>
      <xdr:colOff>85725</xdr:colOff>
      <xdr:row>18</xdr:row>
      <xdr:rowOff>0</xdr:rowOff>
    </xdr:to>
    <xdr:sp>
      <xdr:nvSpPr>
        <xdr:cNvPr id="15" name="Rectangle 34"/>
        <xdr:cNvSpPr>
          <a:spLocks/>
        </xdr:cNvSpPr>
      </xdr:nvSpPr>
      <xdr:spPr>
        <a:xfrm>
          <a:off x="4505325" y="914400"/>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238125</xdr:colOff>
      <xdr:row>15</xdr:row>
      <xdr:rowOff>104775</xdr:rowOff>
    </xdr:from>
    <xdr:to>
      <xdr:col>15</xdr:col>
      <xdr:colOff>85725</xdr:colOff>
      <xdr:row>18</xdr:row>
      <xdr:rowOff>0</xdr:rowOff>
    </xdr:to>
    <xdr:sp>
      <xdr:nvSpPr>
        <xdr:cNvPr id="16" name="Rectangle 35"/>
        <xdr:cNvSpPr>
          <a:spLocks/>
        </xdr:cNvSpPr>
      </xdr:nvSpPr>
      <xdr:spPr>
        <a:xfrm>
          <a:off x="5781675" y="914400"/>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238125</xdr:colOff>
      <xdr:row>15</xdr:row>
      <xdr:rowOff>104775</xdr:rowOff>
    </xdr:from>
    <xdr:to>
      <xdr:col>19</xdr:col>
      <xdr:colOff>85725</xdr:colOff>
      <xdr:row>18</xdr:row>
      <xdr:rowOff>0</xdr:rowOff>
    </xdr:to>
    <xdr:sp>
      <xdr:nvSpPr>
        <xdr:cNvPr id="17" name="Rectangle 36"/>
        <xdr:cNvSpPr>
          <a:spLocks/>
        </xdr:cNvSpPr>
      </xdr:nvSpPr>
      <xdr:spPr>
        <a:xfrm>
          <a:off x="7058025" y="914400"/>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228600</xdr:colOff>
      <xdr:row>15</xdr:row>
      <xdr:rowOff>104775</xdr:rowOff>
    </xdr:from>
    <xdr:to>
      <xdr:col>23</xdr:col>
      <xdr:colOff>76200</xdr:colOff>
      <xdr:row>18</xdr:row>
      <xdr:rowOff>0</xdr:rowOff>
    </xdr:to>
    <xdr:sp>
      <xdr:nvSpPr>
        <xdr:cNvPr id="18" name="Rectangle 37"/>
        <xdr:cNvSpPr>
          <a:spLocks/>
        </xdr:cNvSpPr>
      </xdr:nvSpPr>
      <xdr:spPr>
        <a:xfrm>
          <a:off x="8324850" y="914400"/>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238125</xdr:colOff>
      <xdr:row>15</xdr:row>
      <xdr:rowOff>104775</xdr:rowOff>
    </xdr:from>
    <xdr:to>
      <xdr:col>27</xdr:col>
      <xdr:colOff>85725</xdr:colOff>
      <xdr:row>18</xdr:row>
      <xdr:rowOff>0</xdr:rowOff>
    </xdr:to>
    <xdr:sp>
      <xdr:nvSpPr>
        <xdr:cNvPr id="19" name="Rectangle 38"/>
        <xdr:cNvSpPr>
          <a:spLocks/>
        </xdr:cNvSpPr>
      </xdr:nvSpPr>
      <xdr:spPr>
        <a:xfrm>
          <a:off x="9610725" y="914400"/>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238125</xdr:colOff>
      <xdr:row>15</xdr:row>
      <xdr:rowOff>85725</xdr:rowOff>
    </xdr:from>
    <xdr:to>
      <xdr:col>31</xdr:col>
      <xdr:colOff>85725</xdr:colOff>
      <xdr:row>17</xdr:row>
      <xdr:rowOff>142875</xdr:rowOff>
    </xdr:to>
    <xdr:sp>
      <xdr:nvSpPr>
        <xdr:cNvPr id="20" name="Rectangle 39"/>
        <xdr:cNvSpPr>
          <a:spLocks/>
        </xdr:cNvSpPr>
      </xdr:nvSpPr>
      <xdr:spPr>
        <a:xfrm>
          <a:off x="10887075" y="895350"/>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219075</xdr:colOff>
      <xdr:row>15</xdr:row>
      <xdr:rowOff>85725</xdr:rowOff>
    </xdr:from>
    <xdr:to>
      <xdr:col>35</xdr:col>
      <xdr:colOff>66675</xdr:colOff>
      <xdr:row>17</xdr:row>
      <xdr:rowOff>142875</xdr:rowOff>
    </xdr:to>
    <xdr:sp>
      <xdr:nvSpPr>
        <xdr:cNvPr id="21" name="Rectangle 40"/>
        <xdr:cNvSpPr>
          <a:spLocks/>
        </xdr:cNvSpPr>
      </xdr:nvSpPr>
      <xdr:spPr>
        <a:xfrm>
          <a:off x="12144375" y="895350"/>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2</xdr:col>
      <xdr:colOff>0</xdr:colOff>
      <xdr:row>22</xdr:row>
      <xdr:rowOff>0</xdr:rowOff>
    </xdr:to>
    <xdr:sp>
      <xdr:nvSpPr>
        <xdr:cNvPr id="1" name="Line 3"/>
        <xdr:cNvSpPr>
          <a:spLocks/>
        </xdr:cNvSpPr>
      </xdr:nvSpPr>
      <xdr:spPr>
        <a:xfrm flipV="1">
          <a:off x="1600200" y="113347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0</xdr:rowOff>
    </xdr:from>
    <xdr:to>
      <xdr:col>33</xdr:col>
      <xdr:colOff>0</xdr:colOff>
      <xdr:row>19</xdr:row>
      <xdr:rowOff>0</xdr:rowOff>
    </xdr:to>
    <xdr:sp>
      <xdr:nvSpPr>
        <xdr:cNvPr id="2" name="Line 4"/>
        <xdr:cNvSpPr>
          <a:spLocks/>
        </xdr:cNvSpPr>
      </xdr:nvSpPr>
      <xdr:spPr>
        <a:xfrm>
          <a:off x="1600200" y="1133475"/>
          <a:ext cx="12925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14</xdr:row>
      <xdr:rowOff>104775</xdr:rowOff>
    </xdr:from>
    <xdr:to>
      <xdr:col>7</xdr:col>
      <xdr:colOff>85725</xdr:colOff>
      <xdr:row>17</xdr:row>
      <xdr:rowOff>0</xdr:rowOff>
    </xdr:to>
    <xdr:sp>
      <xdr:nvSpPr>
        <xdr:cNvPr id="3" name="Rectangle 5"/>
        <xdr:cNvSpPr>
          <a:spLocks/>
        </xdr:cNvSpPr>
      </xdr:nvSpPr>
      <xdr:spPr>
        <a:xfrm>
          <a:off x="368617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19</xdr:row>
      <xdr:rowOff>0</xdr:rowOff>
    </xdr:to>
    <xdr:sp>
      <xdr:nvSpPr>
        <xdr:cNvPr id="4" name="Line 6"/>
        <xdr:cNvSpPr>
          <a:spLocks/>
        </xdr:cNvSpPr>
      </xdr:nvSpPr>
      <xdr:spPr>
        <a:xfrm flipV="1">
          <a:off x="376237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14</xdr:row>
      <xdr:rowOff>104775</xdr:rowOff>
    </xdr:from>
    <xdr:to>
      <xdr:col>11</xdr:col>
      <xdr:colOff>0</xdr:colOff>
      <xdr:row>17</xdr:row>
      <xdr:rowOff>0</xdr:rowOff>
    </xdr:to>
    <xdr:sp>
      <xdr:nvSpPr>
        <xdr:cNvPr id="5" name="Rectangle 7"/>
        <xdr:cNvSpPr>
          <a:spLocks/>
        </xdr:cNvSpPr>
      </xdr:nvSpPr>
      <xdr:spPr>
        <a:xfrm>
          <a:off x="519112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17</xdr:row>
      <xdr:rowOff>0</xdr:rowOff>
    </xdr:from>
    <xdr:to>
      <xdr:col>10</xdr:col>
      <xdr:colOff>381000</xdr:colOff>
      <xdr:row>19</xdr:row>
      <xdr:rowOff>0</xdr:rowOff>
    </xdr:to>
    <xdr:sp>
      <xdr:nvSpPr>
        <xdr:cNvPr id="6" name="Line 8"/>
        <xdr:cNvSpPr>
          <a:spLocks/>
        </xdr:cNvSpPr>
      </xdr:nvSpPr>
      <xdr:spPr>
        <a:xfrm flipV="1">
          <a:off x="526732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447675</xdr:colOff>
      <xdr:row>14</xdr:row>
      <xdr:rowOff>104775</xdr:rowOff>
    </xdr:from>
    <xdr:to>
      <xdr:col>15</xdr:col>
      <xdr:colOff>0</xdr:colOff>
      <xdr:row>17</xdr:row>
      <xdr:rowOff>0</xdr:rowOff>
    </xdr:to>
    <xdr:sp>
      <xdr:nvSpPr>
        <xdr:cNvPr id="7" name="Rectangle 9"/>
        <xdr:cNvSpPr>
          <a:spLocks/>
        </xdr:cNvSpPr>
      </xdr:nvSpPr>
      <xdr:spPr>
        <a:xfrm>
          <a:off x="67818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17</xdr:row>
      <xdr:rowOff>0</xdr:rowOff>
    </xdr:from>
    <xdr:to>
      <xdr:col>14</xdr:col>
      <xdr:colOff>523875</xdr:colOff>
      <xdr:row>19</xdr:row>
      <xdr:rowOff>0</xdr:rowOff>
    </xdr:to>
    <xdr:sp>
      <xdr:nvSpPr>
        <xdr:cNvPr id="8" name="Line 10"/>
        <xdr:cNvSpPr>
          <a:spLocks/>
        </xdr:cNvSpPr>
      </xdr:nvSpPr>
      <xdr:spPr>
        <a:xfrm flipV="1">
          <a:off x="68580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447675</xdr:colOff>
      <xdr:row>14</xdr:row>
      <xdr:rowOff>104775</xdr:rowOff>
    </xdr:from>
    <xdr:to>
      <xdr:col>19</xdr:col>
      <xdr:colOff>0</xdr:colOff>
      <xdr:row>17</xdr:row>
      <xdr:rowOff>0</xdr:rowOff>
    </xdr:to>
    <xdr:sp>
      <xdr:nvSpPr>
        <xdr:cNvPr id="9" name="Rectangle 11"/>
        <xdr:cNvSpPr>
          <a:spLocks/>
        </xdr:cNvSpPr>
      </xdr:nvSpPr>
      <xdr:spPr>
        <a:xfrm>
          <a:off x="84963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523875</xdr:colOff>
      <xdr:row>17</xdr:row>
      <xdr:rowOff>0</xdr:rowOff>
    </xdr:from>
    <xdr:to>
      <xdr:col>18</xdr:col>
      <xdr:colOff>523875</xdr:colOff>
      <xdr:row>19</xdr:row>
      <xdr:rowOff>0</xdr:rowOff>
    </xdr:to>
    <xdr:sp>
      <xdr:nvSpPr>
        <xdr:cNvPr id="10" name="Line 12"/>
        <xdr:cNvSpPr>
          <a:spLocks/>
        </xdr:cNvSpPr>
      </xdr:nvSpPr>
      <xdr:spPr>
        <a:xfrm flipV="1">
          <a:off x="85725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104775</xdr:colOff>
      <xdr:row>14</xdr:row>
      <xdr:rowOff>104775</xdr:rowOff>
    </xdr:from>
    <xdr:to>
      <xdr:col>22</xdr:col>
      <xdr:colOff>266700</xdr:colOff>
      <xdr:row>17</xdr:row>
      <xdr:rowOff>0</xdr:rowOff>
    </xdr:to>
    <xdr:sp>
      <xdr:nvSpPr>
        <xdr:cNvPr id="11" name="Rectangle 13"/>
        <xdr:cNvSpPr>
          <a:spLocks/>
        </xdr:cNvSpPr>
      </xdr:nvSpPr>
      <xdr:spPr>
        <a:xfrm>
          <a:off x="998220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180975</xdr:colOff>
      <xdr:row>17</xdr:row>
      <xdr:rowOff>0</xdr:rowOff>
    </xdr:from>
    <xdr:to>
      <xdr:col>22</xdr:col>
      <xdr:colOff>180975</xdr:colOff>
      <xdr:row>19</xdr:row>
      <xdr:rowOff>0</xdr:rowOff>
    </xdr:to>
    <xdr:sp>
      <xdr:nvSpPr>
        <xdr:cNvPr id="12" name="Line 14"/>
        <xdr:cNvSpPr>
          <a:spLocks/>
        </xdr:cNvSpPr>
      </xdr:nvSpPr>
      <xdr:spPr>
        <a:xfrm flipV="1">
          <a:off x="1005840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314325</xdr:colOff>
      <xdr:row>14</xdr:row>
      <xdr:rowOff>104775</xdr:rowOff>
    </xdr:from>
    <xdr:to>
      <xdr:col>25</xdr:col>
      <xdr:colOff>476250</xdr:colOff>
      <xdr:row>17</xdr:row>
      <xdr:rowOff>0</xdr:rowOff>
    </xdr:to>
    <xdr:sp>
      <xdr:nvSpPr>
        <xdr:cNvPr id="13" name="Rectangle 15"/>
        <xdr:cNvSpPr>
          <a:spLocks/>
        </xdr:cNvSpPr>
      </xdr:nvSpPr>
      <xdr:spPr>
        <a:xfrm>
          <a:off x="11410950"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390525</xdr:colOff>
      <xdr:row>17</xdr:row>
      <xdr:rowOff>0</xdr:rowOff>
    </xdr:from>
    <xdr:to>
      <xdr:col>25</xdr:col>
      <xdr:colOff>390525</xdr:colOff>
      <xdr:row>19</xdr:row>
      <xdr:rowOff>0</xdr:rowOff>
    </xdr:to>
    <xdr:sp>
      <xdr:nvSpPr>
        <xdr:cNvPr id="14" name="Line 16"/>
        <xdr:cNvSpPr>
          <a:spLocks/>
        </xdr:cNvSpPr>
      </xdr:nvSpPr>
      <xdr:spPr>
        <a:xfrm flipV="1">
          <a:off x="11487150"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76200</xdr:colOff>
      <xdr:row>14</xdr:row>
      <xdr:rowOff>104775</xdr:rowOff>
    </xdr:from>
    <xdr:to>
      <xdr:col>29</xdr:col>
      <xdr:colOff>238125</xdr:colOff>
      <xdr:row>17</xdr:row>
      <xdr:rowOff>0</xdr:rowOff>
    </xdr:to>
    <xdr:sp>
      <xdr:nvSpPr>
        <xdr:cNvPr id="15" name="Rectangle 17"/>
        <xdr:cNvSpPr>
          <a:spLocks/>
        </xdr:cNvSpPr>
      </xdr:nvSpPr>
      <xdr:spPr>
        <a:xfrm>
          <a:off x="12773025" y="42862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152400</xdr:colOff>
      <xdr:row>17</xdr:row>
      <xdr:rowOff>0</xdr:rowOff>
    </xdr:from>
    <xdr:to>
      <xdr:col>29</xdr:col>
      <xdr:colOff>152400</xdr:colOff>
      <xdr:row>19</xdr:row>
      <xdr:rowOff>0</xdr:rowOff>
    </xdr:to>
    <xdr:sp>
      <xdr:nvSpPr>
        <xdr:cNvPr id="16" name="Line 18"/>
        <xdr:cNvSpPr>
          <a:spLocks/>
        </xdr:cNvSpPr>
      </xdr:nvSpPr>
      <xdr:spPr>
        <a:xfrm flipV="1">
          <a:off x="12849225" y="8096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533400</xdr:colOff>
      <xdr:row>14</xdr:row>
      <xdr:rowOff>85725</xdr:rowOff>
    </xdr:from>
    <xdr:to>
      <xdr:col>33</xdr:col>
      <xdr:colOff>85725</xdr:colOff>
      <xdr:row>16</xdr:row>
      <xdr:rowOff>142875</xdr:rowOff>
    </xdr:to>
    <xdr:sp>
      <xdr:nvSpPr>
        <xdr:cNvPr id="17" name="Rectangle 19"/>
        <xdr:cNvSpPr>
          <a:spLocks/>
        </xdr:cNvSpPr>
      </xdr:nvSpPr>
      <xdr:spPr>
        <a:xfrm>
          <a:off x="14449425" y="409575"/>
          <a:ext cx="161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16</xdr:row>
      <xdr:rowOff>142875</xdr:rowOff>
    </xdr:from>
    <xdr:to>
      <xdr:col>33</xdr:col>
      <xdr:colOff>0</xdr:colOff>
      <xdr:row>19</xdr:row>
      <xdr:rowOff>0</xdr:rowOff>
    </xdr:to>
    <xdr:sp>
      <xdr:nvSpPr>
        <xdr:cNvPr id="18" name="Line 20"/>
        <xdr:cNvSpPr>
          <a:spLocks/>
        </xdr:cNvSpPr>
      </xdr:nvSpPr>
      <xdr:spPr>
        <a:xfrm flipV="1">
          <a:off x="14525625" y="7905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19</xdr:row>
      <xdr:rowOff>152400</xdr:rowOff>
    </xdr:from>
    <xdr:to>
      <xdr:col>2</xdr:col>
      <xdr:colOff>209550</xdr:colOff>
      <xdr:row>22</xdr:row>
      <xdr:rowOff>38100</xdr:rowOff>
    </xdr:to>
    <xdr:sp>
      <xdr:nvSpPr>
        <xdr:cNvPr id="19" name="Rectangle 21"/>
        <xdr:cNvSpPr>
          <a:spLocks/>
        </xdr:cNvSpPr>
      </xdr:nvSpPr>
      <xdr:spPr>
        <a:xfrm>
          <a:off x="647700" y="1285875"/>
          <a:ext cx="952500" cy="371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22</xdr:row>
      <xdr:rowOff>295275</xdr:rowOff>
    </xdr:from>
    <xdr:to>
      <xdr:col>22</xdr:col>
      <xdr:colOff>266700</xdr:colOff>
      <xdr:row>43</xdr:row>
      <xdr:rowOff>9525</xdr:rowOff>
    </xdr:to>
    <xdr:graphicFrame>
      <xdr:nvGraphicFramePr>
        <xdr:cNvPr id="20" name="Chart 30"/>
        <xdr:cNvGraphicFramePr/>
      </xdr:nvGraphicFramePr>
      <xdr:xfrm>
        <a:off x="3200400" y="1914525"/>
        <a:ext cx="6943725" cy="3810000"/>
      </xdr:xfrm>
      <a:graphic>
        <a:graphicData uri="http://schemas.openxmlformats.org/drawingml/2006/chart">
          <c:chart xmlns:c="http://schemas.openxmlformats.org/drawingml/2006/chart" r:id="rId1"/>
        </a:graphicData>
      </a:graphic>
    </xdr:graphicFrame>
    <xdr:clientData/>
  </xdr:twoCellAnchor>
  <xdr:twoCellAnchor>
    <xdr:from>
      <xdr:col>1</xdr:col>
      <xdr:colOff>1257300</xdr:colOff>
      <xdr:row>19</xdr:row>
      <xdr:rowOff>0</xdr:rowOff>
    </xdr:from>
    <xdr:to>
      <xdr:col>3</xdr:col>
      <xdr:colOff>0</xdr:colOff>
      <xdr:row>19</xdr:row>
      <xdr:rowOff>0</xdr:rowOff>
    </xdr:to>
    <xdr:sp>
      <xdr:nvSpPr>
        <xdr:cNvPr id="21" name="Line 32"/>
        <xdr:cNvSpPr>
          <a:spLocks/>
        </xdr:cNvSpPr>
      </xdr:nvSpPr>
      <xdr:spPr>
        <a:xfrm flipH="1">
          <a:off x="1257300" y="11334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1257300</xdr:colOff>
      <xdr:row>19</xdr:row>
      <xdr:rowOff>9525</xdr:rowOff>
    </xdr:from>
    <xdr:to>
      <xdr:col>1</xdr:col>
      <xdr:colOff>1257300</xdr:colOff>
      <xdr:row>19</xdr:row>
      <xdr:rowOff>152400</xdr:rowOff>
    </xdr:to>
    <xdr:sp>
      <xdr:nvSpPr>
        <xdr:cNvPr id="22" name="Line 33"/>
        <xdr:cNvSpPr>
          <a:spLocks/>
        </xdr:cNvSpPr>
      </xdr:nvSpPr>
      <xdr:spPr>
        <a:xfrm>
          <a:off x="1257300" y="11430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47">
      <selection activeCell="N62" sqref="N62"/>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oglio3">
    <pageSetUpPr fitToPage="1"/>
  </sheetPr>
  <dimension ref="A2:BX4686"/>
  <sheetViews>
    <sheetView zoomScale="75" zoomScaleNormal="75" zoomScaleSheetLayoutView="75" workbookViewId="0" topLeftCell="B1">
      <selection activeCell="C46" sqref="C46"/>
    </sheetView>
  </sheetViews>
  <sheetFormatPr defaultColWidth="9.140625" defaultRowHeight="12.75"/>
  <cols>
    <col min="1" max="1" width="0.71875" style="3" hidden="1" customWidth="1"/>
    <col min="2" max="2" width="24.00390625" style="3" customWidth="1"/>
    <col min="3" max="3" width="13.7109375" style="3" customWidth="1"/>
    <col min="4" max="4" width="9.7109375" style="3" customWidth="1"/>
    <col min="5" max="5" width="4.7109375" style="3" customWidth="1"/>
    <col min="6" max="6" width="4.7109375" style="13" customWidth="1"/>
    <col min="7" max="7" width="9.7109375" style="3" customWidth="1"/>
    <col min="8" max="8" width="4.7109375" style="3" customWidth="1"/>
    <col min="9" max="9" width="4.7109375" style="13" customWidth="1"/>
    <col min="10" max="10" width="9.7109375" style="3" customWidth="1"/>
    <col min="11" max="12" width="4.7109375" style="3" customWidth="1"/>
    <col min="13" max="13" width="9.7109375" style="3" customWidth="1"/>
    <col min="14" max="15" width="4.7109375" style="3" customWidth="1"/>
    <col min="16" max="16" width="9.7109375" style="3" customWidth="1"/>
    <col min="17" max="18" width="4.7109375" style="3" customWidth="1"/>
    <col min="19" max="19" width="9.7109375" style="3" customWidth="1"/>
    <col min="20" max="21" width="4.7109375" style="3" customWidth="1"/>
    <col min="22" max="22" width="9.7109375" style="3" customWidth="1"/>
    <col min="23" max="24" width="4.7109375" style="3" customWidth="1"/>
    <col min="25" max="25" width="9.7109375" style="3" customWidth="1"/>
    <col min="26" max="27" width="4.7109375" style="3" customWidth="1"/>
    <col min="28" max="63" width="9.140625" style="3" customWidth="1"/>
    <col min="64" max="64" width="12.57421875" style="3" customWidth="1"/>
    <col min="65" max="16384" width="9.140625" style="3" customWidth="1"/>
  </cols>
  <sheetData>
    <row r="2" spans="6:26" ht="12.75" hidden="1">
      <c r="F2" s="42">
        <v>3</v>
      </c>
      <c r="H2" s="16">
        <v>3</v>
      </c>
      <c r="K2" s="16">
        <v>1</v>
      </c>
      <c r="N2" s="16">
        <v>1</v>
      </c>
      <c r="Q2" s="43">
        <v>1</v>
      </c>
      <c r="R2" s="43"/>
      <c r="T2" s="42">
        <v>1</v>
      </c>
      <c r="U2" s="42"/>
      <c r="W2" s="43">
        <v>1</v>
      </c>
      <c r="Z2" s="43">
        <v>1</v>
      </c>
    </row>
    <row r="3" spans="3:27" ht="12.75" hidden="1">
      <c r="C3" s="3" t="s">
        <v>43</v>
      </c>
      <c r="D3" s="27">
        <f>D4/(PI()*($H$58/1000)^2/4)</f>
        <v>1.2752033579063384</v>
      </c>
      <c r="E3" s="3" t="s">
        <v>7</v>
      </c>
      <c r="G3" s="27">
        <f>G4/(PI()*($H$58/1000)^2/4)</f>
        <v>0.6376016789531692</v>
      </c>
      <c r="J3" s="27">
        <f>J4/(PI()*($H$58/1000)^2/4)</f>
        <v>0</v>
      </c>
      <c r="M3" s="27">
        <f>M4/(PI()*($H$58/1000)^2/4)</f>
        <v>0</v>
      </c>
      <c r="P3" s="27">
        <f>P4/(PI()*($H$58/1000)^2/4)</f>
        <v>0</v>
      </c>
      <c r="Q3" s="23"/>
      <c r="R3" s="23"/>
      <c r="S3" s="27">
        <f>S4/(PI()*($H$58/1000)^2/4)</f>
        <v>0</v>
      </c>
      <c r="T3" s="13"/>
      <c r="U3" s="13"/>
      <c r="V3" s="27">
        <f>V4/(PI()*($H$58/1000)^2/4)</f>
        <v>0</v>
      </c>
      <c r="X3" s="23"/>
      <c r="Y3" s="27">
        <f>Y4/(PI()*($H$58/1000)^2/4)</f>
        <v>0</v>
      </c>
      <c r="AA3" s="23"/>
    </row>
    <row r="4" spans="3:27" ht="12.75" hidden="1">
      <c r="C4" s="3" t="s">
        <v>37</v>
      </c>
      <c r="D4" s="26">
        <f>D20/1000/60</f>
        <v>0.0026666666666666666</v>
      </c>
      <c r="E4" s="3" t="s">
        <v>3</v>
      </c>
      <c r="F4" s="24" t="s">
        <v>37</v>
      </c>
      <c r="G4" s="26">
        <f>G20/1000/60</f>
        <v>0.0013333333333333333</v>
      </c>
      <c r="H4" s="3" t="s">
        <v>3</v>
      </c>
      <c r="J4" s="26">
        <f>J20/1000/60</f>
        <v>0</v>
      </c>
      <c r="M4" s="26">
        <f>M20/1000/60</f>
        <v>0</v>
      </c>
      <c r="P4" s="26">
        <f>P20/1000/60</f>
        <v>0</v>
      </c>
      <c r="Q4" s="23"/>
      <c r="R4" s="23"/>
      <c r="S4" s="26">
        <f>S20/1000/60</f>
        <v>0</v>
      </c>
      <c r="T4" s="13"/>
      <c r="U4" s="13"/>
      <c r="V4" s="26">
        <f>V20/1000/60</f>
        <v>0</v>
      </c>
      <c r="X4" s="23"/>
      <c r="Y4" s="26">
        <f>Y20/1000/60</f>
        <v>0</v>
      </c>
      <c r="AA4" s="23"/>
    </row>
    <row r="5" spans="3:27" ht="12.75" hidden="1">
      <c r="C5" s="3" t="s">
        <v>44</v>
      </c>
      <c r="D5" s="3">
        <f>D3*$C$56*($H$58/1000)/$C$57</f>
        <v>169561.06420397168</v>
      </c>
      <c r="F5" s="24"/>
      <c r="G5" s="3">
        <f>G3*$C$56*($H$58/1000)/$C$57</f>
        <v>84780.53210198584</v>
      </c>
      <c r="J5" s="3">
        <f>J3*$C$56*($H$58/1000)/$C$57</f>
        <v>0</v>
      </c>
      <c r="M5" s="3">
        <f>M3*$C$56*($H$58/1000)/$C$57</f>
        <v>0</v>
      </c>
      <c r="P5" s="3">
        <f>P3*$C$56*($H$58/1000)/$C$57</f>
        <v>0</v>
      </c>
      <c r="Q5" s="23"/>
      <c r="R5" s="23"/>
      <c r="S5" s="3">
        <f>S3*$C$56*($H$58/1000)/$C$57</f>
        <v>0</v>
      </c>
      <c r="T5" s="13"/>
      <c r="U5" s="13"/>
      <c r="V5" s="3">
        <f>V3*$C$56*($H$58/1000)/$C$57</f>
        <v>0</v>
      </c>
      <c r="X5" s="23"/>
      <c r="Y5" s="3">
        <f>Y3*$C$56*($H$58/1000)/$C$57</f>
        <v>0</v>
      </c>
      <c r="AA5" s="23"/>
    </row>
    <row r="6" spans="3:27" ht="12.75" hidden="1">
      <c r="C6" s="3" t="s">
        <v>45</v>
      </c>
      <c r="D6" s="3">
        <f>IF(D5&gt;2000,1/(1.8*LOG10(6.9/D5+($C$58/3.7/$H$58/1000)^1.11))^2,64/D5)</f>
        <v>0.01601148341670502</v>
      </c>
      <c r="F6" s="24"/>
      <c r="G6" s="3">
        <f>IF(G5&gt;2000,1/(1.8*LOG10(6.9/G5+($C$58/3.7/$H$58/1000)^1.11))^2,64/G5)</f>
        <v>0.01845549986248732</v>
      </c>
      <c r="J6" s="3" t="e">
        <f>IF(J5&gt;2000,1/(1.8*LOG10(6.9/J5+($C$58/3.7/$H$58/1000)^1.11))^2,64/J5)</f>
        <v>#DIV/0!</v>
      </c>
      <c r="M6" s="3" t="e">
        <f>IF(M5&gt;2000,1/(1.8*LOG10(6.9/M5+($C$58/3.7/$H$58/1000)^1.11))^2,64/M5)</f>
        <v>#DIV/0!</v>
      </c>
      <c r="P6" s="3" t="e">
        <f>IF(P5&gt;2000,1/(1.8*LOG10(6.9/P5+($C$58/3.7/$H$58/1000)^1.11))^2,64/P5)</f>
        <v>#DIV/0!</v>
      </c>
      <c r="Q6" s="23"/>
      <c r="R6" s="23"/>
      <c r="S6" s="3" t="e">
        <f>IF(S5&gt;2000,1/(1.8*LOG10(6.9/S5+($C$58/3.7/$H$58/1000)^1.11))^2,64/S5)</f>
        <v>#DIV/0!</v>
      </c>
      <c r="T6" s="13"/>
      <c r="U6" s="13"/>
      <c r="V6" s="3" t="e">
        <f>IF(V5&gt;2000,1/(1.8*LOG10(6.9/V5+($C$58/3.7/$H$58/1000)^1.11))^2,64/V5)</f>
        <v>#DIV/0!</v>
      </c>
      <c r="X6" s="23"/>
      <c r="Y6" s="3" t="e">
        <f>IF(Y5&gt;2000,1/(1.8*LOG10(6.9/Y5+($C$58/3.7/$H$58/1000)^1.11))^2,64/Y5)</f>
        <v>#DIV/0!</v>
      </c>
      <c r="AA6" s="23"/>
    </row>
    <row r="7" spans="3:27" ht="12.75" hidden="1">
      <c r="C7" s="3" t="s">
        <v>48</v>
      </c>
      <c r="D7" s="3">
        <f>2+IF(G20=0,2.2,0.5)</f>
        <v>2.5</v>
      </c>
      <c r="F7" s="24"/>
      <c r="G7" s="3">
        <f>IF(J20=0,2.2,0.5)</f>
        <v>2.2</v>
      </c>
      <c r="J7" s="3">
        <f>IF(M20=0,2.2,0.5)</f>
        <v>2.2</v>
      </c>
      <c r="M7" s="3">
        <f>IF(P20=0,2.2,0.5)</f>
        <v>2.2</v>
      </c>
      <c r="P7" s="3">
        <f>IF(S20=0,2.2,0.5)</f>
        <v>2.2</v>
      </c>
      <c r="Q7" s="23"/>
      <c r="R7" s="23"/>
      <c r="S7" s="3">
        <f>IF(V20=0,2.2,0.5)</f>
        <v>2.2</v>
      </c>
      <c r="T7" s="13"/>
      <c r="U7" s="13"/>
      <c r="V7" s="3">
        <f>IF(Y20=0,2.2,0.5)</f>
        <v>2.2</v>
      </c>
      <c r="X7" s="23"/>
      <c r="Y7" s="3">
        <f>2.2</f>
        <v>2.2</v>
      </c>
      <c r="AA7" s="23"/>
    </row>
    <row r="8" spans="2:27" ht="12.75" hidden="1">
      <c r="B8" s="24" t="s">
        <v>50</v>
      </c>
      <c r="C8" s="3" t="s">
        <v>46</v>
      </c>
      <c r="D8" s="28">
        <f>IF(D20=0,0,(D6*D21/($H$58/1000)*0.5*$C$56*D3^2))</f>
        <v>8484.343905094003</v>
      </c>
      <c r="F8" s="24"/>
      <c r="G8" s="28">
        <f>IF(G20=0,0,(G6*G21/($H$58/1000)*0.5*$C$56*G3^2))</f>
        <v>325.98022244125184</v>
      </c>
      <c r="J8" s="28">
        <f>IF(J20=0,0,(J6*J21/($H$58/1000)*0.5*$C$56*J3^2))</f>
        <v>0</v>
      </c>
      <c r="M8" s="28">
        <f>IF(M20=0,0,(M6*M21/($H$58/1000)*0.5*$C$56*M3^2))</f>
        <v>0</v>
      </c>
      <c r="P8" s="28">
        <f>IF(P20=0,0,(P6*P21/($H$58/1000)*0.5*$C$56*P3^2))</f>
        <v>0</v>
      </c>
      <c r="Q8" s="23"/>
      <c r="R8" s="23"/>
      <c r="S8" s="28">
        <f>IF(S20=0,0,(S6*S21/($H$58/1000)*0.5*$C$56*S3^2))</f>
        <v>0</v>
      </c>
      <c r="T8" s="13"/>
      <c r="U8" s="13"/>
      <c r="V8" s="28">
        <f>IF(V20=0,0,(V6*V21/($H$58/1000)*0.5*$C$56*V3^2))</f>
        <v>0</v>
      </c>
      <c r="X8" s="23"/>
      <c r="Y8" s="28">
        <f>IF(Y20=0,0,(Y6*Y21/($H$58/1000)*0.5*$C$56*Y3^2))</f>
        <v>0</v>
      </c>
      <c r="AA8" s="23"/>
    </row>
    <row r="9" spans="2:27" ht="12.75" hidden="1">
      <c r="B9" s="24" t="s">
        <v>51</v>
      </c>
      <c r="C9" s="3" t="s">
        <v>47</v>
      </c>
      <c r="D9" s="29">
        <f>D7*0.5*$C$56*D3^2</f>
        <v>1519.0213941010734</v>
      </c>
      <c r="F9" s="24"/>
      <c r="G9" s="29">
        <f>G7*0.5*$C$56*G3^2</f>
        <v>334.1847067022361</v>
      </c>
      <c r="J9" s="29">
        <f>J7*0.5*$C$56*J3^2</f>
        <v>0</v>
      </c>
      <c r="M9" s="29">
        <f>M7*0.5*$C$56*M3^2</f>
        <v>0</v>
      </c>
      <c r="P9" s="29">
        <f>P7*0.5*$C$56*P3^2</f>
        <v>0</v>
      </c>
      <c r="Q9" s="23"/>
      <c r="R9" s="23"/>
      <c r="S9" s="29">
        <f>S7*0.5*$C$56*S3^2</f>
        <v>0</v>
      </c>
      <c r="T9" s="13"/>
      <c r="U9" s="13"/>
      <c r="V9" s="29">
        <f>V7*0.5*$C$56*V3^2</f>
        <v>0</v>
      </c>
      <c r="X9" s="23"/>
      <c r="Y9" s="29">
        <f>Y7*0.5*$C$56*Y3^2</f>
        <v>0</v>
      </c>
      <c r="AA9" s="23"/>
    </row>
    <row r="10" spans="4:27" ht="12.75" hidden="1">
      <c r="D10" s="29"/>
      <c r="F10" s="24"/>
      <c r="G10" s="26"/>
      <c r="J10" s="26"/>
      <c r="M10" s="26"/>
      <c r="P10" s="26"/>
      <c r="Q10" s="23"/>
      <c r="R10" s="23"/>
      <c r="S10" s="26"/>
      <c r="T10" s="13"/>
      <c r="U10" s="13"/>
      <c r="V10" s="26"/>
      <c r="X10" s="23"/>
      <c r="Y10" s="26"/>
      <c r="AA10" s="23"/>
    </row>
    <row r="11" spans="3:27" ht="12.75" hidden="1">
      <c r="C11" s="3" t="s">
        <v>52</v>
      </c>
      <c r="D11" s="28">
        <f>SUM(D8:D9)</f>
        <v>10003.365299195077</v>
      </c>
      <c r="E11" s="3" t="s">
        <v>49</v>
      </c>
      <c r="G11" s="28">
        <f>SUM(G8:G9)</f>
        <v>660.1649291434879</v>
      </c>
      <c r="J11" s="28">
        <f>SUM(J8:J9)</f>
        <v>0</v>
      </c>
      <c r="M11" s="28">
        <f>SUM(M8:M9)</f>
        <v>0</v>
      </c>
      <c r="P11" s="28">
        <f>SUM(P8:P9)</f>
        <v>0</v>
      </c>
      <c r="Q11" s="23"/>
      <c r="R11" s="23"/>
      <c r="S11" s="28">
        <f>SUM(S8:S9)</f>
        <v>0</v>
      </c>
      <c r="T11" s="13"/>
      <c r="U11" s="13"/>
      <c r="V11" s="28">
        <f>SUM(V8:V9)</f>
        <v>0</v>
      </c>
      <c r="X11" s="23"/>
      <c r="Y11" s="28">
        <f>SUM(Y8:Y9)</f>
        <v>0</v>
      </c>
      <c r="AA11" s="23"/>
    </row>
    <row r="14" spans="6:15" ht="12.75">
      <c r="F14" s="25"/>
      <c r="H14" s="25"/>
      <c r="I14" s="25"/>
      <c r="L14" s="25"/>
      <c r="O14" s="25"/>
    </row>
    <row r="15" spans="5:15" ht="12.75">
      <c r="E15" s="25"/>
      <c r="F15" s="25"/>
      <c r="H15" s="25"/>
      <c r="I15" s="25"/>
      <c r="K15" s="25"/>
      <c r="L15" s="25"/>
      <c r="N15" s="25"/>
      <c r="O15" s="25"/>
    </row>
    <row r="16" spans="5:15" ht="12.75">
      <c r="E16" s="25"/>
      <c r="F16" s="25"/>
      <c r="H16" s="25"/>
      <c r="I16" s="25"/>
      <c r="K16" s="25"/>
      <c r="L16" s="25"/>
      <c r="N16" s="25"/>
      <c r="O16" s="25"/>
    </row>
    <row r="17" spans="5:27" ht="12.75">
      <c r="E17" s="25"/>
      <c r="F17" s="25"/>
      <c r="H17" s="25"/>
      <c r="I17" s="25"/>
      <c r="K17" s="25"/>
      <c r="L17" s="25"/>
      <c r="N17" s="25"/>
      <c r="O17" s="25"/>
      <c r="R17" s="25"/>
      <c r="U17" s="25"/>
      <c r="X17" s="25"/>
      <c r="AA17" s="25"/>
    </row>
    <row r="18" spans="5:15" ht="12.75">
      <c r="E18" s="25"/>
      <c r="F18" s="25"/>
      <c r="H18" s="25"/>
      <c r="I18" s="25"/>
      <c r="K18" s="25"/>
      <c r="L18" s="25"/>
      <c r="N18" s="25"/>
      <c r="O18" s="25"/>
    </row>
    <row r="19" spans="5:15" ht="12.75">
      <c r="E19" s="25"/>
      <c r="F19" s="25"/>
      <c r="H19" s="25"/>
      <c r="I19" s="25"/>
      <c r="K19" s="25"/>
      <c r="L19" s="25"/>
      <c r="N19" s="25"/>
      <c r="O19" s="25"/>
    </row>
    <row r="20" spans="4:31" ht="12.75">
      <c r="D20" s="25">
        <f>$C$34*($F2-1+$H2-1+$K2-1+$N2-1+$Q2-1+$T2-1+$W2-1+$Z2-1)</f>
        <v>160</v>
      </c>
      <c r="E20" s="25" t="s">
        <v>31</v>
      </c>
      <c r="F20" s="25"/>
      <c r="G20" s="25">
        <f>$C$34*($H2-1+$K2-1+$N2-1+$Q2-1+$T2-1+$W2-1+$Z2-1)</f>
        <v>80</v>
      </c>
      <c r="H20" s="25" t="s">
        <v>31</v>
      </c>
      <c r="I20" s="25"/>
      <c r="J20" s="25">
        <f>$C$34*($K2-1+$N2-1+$Q2-1+$T2-1+$W2-1+$Z2-1)</f>
        <v>0</v>
      </c>
      <c r="K20" s="25" t="s">
        <v>31</v>
      </c>
      <c r="L20" s="25"/>
      <c r="M20" s="25">
        <f>$C$34*($N2-1+$Q2-1+$T2-1+$W2-1+$Z2-1)</f>
        <v>0</v>
      </c>
      <c r="N20" s="25" t="s">
        <v>31</v>
      </c>
      <c r="O20" s="25"/>
      <c r="P20" s="37">
        <f>$C$34*($Q2-1+$T2-1+$W2-1+$Z2-1)</f>
        <v>0</v>
      </c>
      <c r="Q20" s="25" t="s">
        <v>31</v>
      </c>
      <c r="R20" s="25"/>
      <c r="S20" s="38">
        <f>$C$34*($T2-1+$W2-1+$Z2-1)</f>
        <v>0</v>
      </c>
      <c r="T20" s="25" t="s">
        <v>31</v>
      </c>
      <c r="U20" s="25"/>
      <c r="V20" s="38">
        <f>$C$34*($W2-1+$Z2-1)</f>
        <v>0</v>
      </c>
      <c r="W20" s="25" t="s">
        <v>31</v>
      </c>
      <c r="X20" s="25"/>
      <c r="Y20" s="38">
        <f>$C$34*($Z2-1)</f>
        <v>0</v>
      </c>
      <c r="Z20" s="25" t="s">
        <v>31</v>
      </c>
      <c r="AA20" s="25"/>
      <c r="AB20" s="25"/>
      <c r="AC20" s="25"/>
      <c r="AD20" s="25"/>
      <c r="AE20" s="25"/>
    </row>
    <row r="21" spans="4:26" ht="12.75">
      <c r="D21" s="22">
        <v>45</v>
      </c>
      <c r="E21" s="23" t="s">
        <v>1</v>
      </c>
      <c r="G21" s="39">
        <v>6</v>
      </c>
      <c r="H21" s="3" t="s">
        <v>1</v>
      </c>
      <c r="J21" s="39">
        <v>10</v>
      </c>
      <c r="K21" s="23" t="s">
        <v>1</v>
      </c>
      <c r="M21" s="40">
        <v>10</v>
      </c>
      <c r="N21" s="23" t="s">
        <v>1</v>
      </c>
      <c r="P21" s="41">
        <v>10</v>
      </c>
      <c r="Q21" s="23" t="s">
        <v>1</v>
      </c>
      <c r="R21" s="23"/>
      <c r="S21" s="40">
        <v>10</v>
      </c>
      <c r="T21" s="3" t="s">
        <v>1</v>
      </c>
      <c r="V21" s="39">
        <v>10</v>
      </c>
      <c r="W21" s="23" t="s">
        <v>1</v>
      </c>
      <c r="Y21" s="40">
        <v>10</v>
      </c>
      <c r="Z21" s="3" t="s">
        <v>1</v>
      </c>
    </row>
    <row r="22" spans="4:25" ht="12.75" hidden="1">
      <c r="D22" s="5">
        <f>(100000-$C$56*9.81*$C$35-D11)/$C$56/9.81</f>
        <v>8.276152654592881</v>
      </c>
      <c r="E22" s="3" t="s">
        <v>70</v>
      </c>
      <c r="G22" s="5">
        <f>(100000-$C$56*9.81*$C$35-D11-G11)/$C$56/9.81</f>
        <v>8.186101671305375</v>
      </c>
      <c r="H22" s="3" t="s">
        <v>1</v>
      </c>
      <c r="J22" s="5">
        <f>(100000-$C$56*9.81*$C$35-D11-G11-J11)/$C$56/9.81</f>
        <v>8.186101671305375</v>
      </c>
      <c r="M22" s="5">
        <f>(100000-$C$56*9.81*$C$35-D11-G11-J11-M11)/$C$56/9.81</f>
        <v>8.186101671305375</v>
      </c>
      <c r="P22" s="5">
        <f>(100000-$C$56*9.81*$C$35-D11-G11-J11-M11-P11)/$C$56/9.81</f>
        <v>8.186101671305375</v>
      </c>
      <c r="S22" s="5">
        <f>(100000-$C$56*9.81*$C$35-D11-G11-J11-M11-P11-S11)/$C$56/9.81</f>
        <v>8.186101671305375</v>
      </c>
      <c r="V22" s="5">
        <f>(100000-$C$56*9.81*$C$35-D11-G11-J11-M11-P11-S11-V11)/$C$56/9.81</f>
        <v>8.186101671305375</v>
      </c>
      <c r="Y22" s="5">
        <f>(100000-$C$56*9.81*$C$35-D11-G11-J11-M11-P11-S11-V11-Y11)/$C$56/9.81</f>
        <v>8.186101671305375</v>
      </c>
    </row>
    <row r="23" spans="4:25" ht="12.75" hidden="1">
      <c r="D23" s="72">
        <f>100000-$C$56*9.81*$C$35-D11</f>
        <v>60672.582700804924</v>
      </c>
      <c r="G23" s="72">
        <f>100000-$C$56*9.81*$C$35-G11-D11</f>
        <v>60012.417771661436</v>
      </c>
      <c r="J23" s="72">
        <f>100000-$C$56*9.81*$C$35-D11-J11-G11</f>
        <v>60012.417771661436</v>
      </c>
      <c r="M23" s="72">
        <f>100000-$C$56*9.81*$C$35-D11-G11-M11-J11</f>
        <v>60012.417771661436</v>
      </c>
      <c r="P23" s="72">
        <f>100000-$C$56*9.81*$C$35-D11-G11-J11-P11-M11</f>
        <v>60012.417771661436</v>
      </c>
      <c r="S23" s="72">
        <f>100000-$C$56*9.81*$C$35-D11-G11-J11-M11-S11-P11</f>
        <v>60012.417771661436</v>
      </c>
      <c r="V23" s="72">
        <f>100000-$C$56*9.81*$C$35-D11-G11-J11-M11-P11-V11-S11</f>
        <v>60012.417771661436</v>
      </c>
      <c r="Y23" s="72">
        <f>100000-$C$56*9.81*$C$35-D11-G11-J11-M11-P11-S11-Y11-V11</f>
        <v>60012.417771661436</v>
      </c>
    </row>
    <row r="24" spans="2:73" ht="33.75">
      <c r="B24" s="20"/>
      <c r="C24" s="18"/>
      <c r="D24" s="18"/>
      <c r="E24" s="18"/>
      <c r="F24" s="19"/>
      <c r="I24" s="19"/>
      <c r="BT24" s="3" t="s">
        <v>32</v>
      </c>
      <c r="BU24" s="21" t="s">
        <v>25</v>
      </c>
    </row>
    <row r="25" spans="2:73" ht="23.25">
      <c r="B25" s="2" t="s">
        <v>10</v>
      </c>
      <c r="BT25" s="16">
        <v>2</v>
      </c>
      <c r="BU25" s="16">
        <v>4</v>
      </c>
    </row>
    <row r="26" ht="12.75">
      <c r="B26" s="4"/>
    </row>
    <row r="27" spans="2:7" ht="16.5" customHeight="1">
      <c r="B27" s="4" t="s">
        <v>42</v>
      </c>
      <c r="G27" s="25"/>
    </row>
    <row r="28" spans="2:73" ht="16.5" customHeight="1">
      <c r="B28" s="4" t="s">
        <v>13</v>
      </c>
      <c r="BR28" s="3" t="s">
        <v>26</v>
      </c>
      <c r="BS28" s="3" t="s">
        <v>27</v>
      </c>
      <c r="BT28" s="3" t="s">
        <v>33</v>
      </c>
      <c r="BU28" s="3" t="s">
        <v>34</v>
      </c>
    </row>
    <row r="29" spans="67:76" ht="16.5" customHeight="1" hidden="1">
      <c r="BO29" s="30"/>
      <c r="BP29" s="3">
        <v>9</v>
      </c>
      <c r="BQ29" s="30" t="s">
        <v>18</v>
      </c>
      <c r="BR29" s="3">
        <v>0.032</v>
      </c>
      <c r="BS29" s="3">
        <v>0.0252</v>
      </c>
      <c r="BT29" s="3">
        <v>997</v>
      </c>
      <c r="BU29" s="3">
        <v>0.000978</v>
      </c>
      <c r="BV29" s="18"/>
      <c r="BW29" s="3" t="s">
        <v>28</v>
      </c>
      <c r="BX29" s="3" t="s">
        <v>39</v>
      </c>
    </row>
    <row r="30" spans="2:76" ht="12.75" hidden="1">
      <c r="B30" s="4"/>
      <c r="F30" s="3"/>
      <c r="I30" s="3"/>
      <c r="BK30" s="3" t="s">
        <v>26</v>
      </c>
      <c r="BL30" s="6">
        <f>INDEX(BR29:BR35,BU25)</f>
        <v>0.063</v>
      </c>
      <c r="BM30" s="3" t="s">
        <v>1</v>
      </c>
      <c r="BO30" s="30"/>
      <c r="BP30" s="3">
        <v>6</v>
      </c>
      <c r="BQ30" s="30" t="s">
        <v>19</v>
      </c>
      <c r="BR30" s="3">
        <v>0.04</v>
      </c>
      <c r="BS30" s="3">
        <v>0.032</v>
      </c>
      <c r="BT30" s="3">
        <v>747.3</v>
      </c>
      <c r="BU30" s="3">
        <v>0.00029</v>
      </c>
      <c r="BW30" s="3" t="s">
        <v>29</v>
      </c>
      <c r="BX30" s="3" t="s">
        <v>40</v>
      </c>
    </row>
    <row r="31" spans="3:76" ht="12.75" hidden="1">
      <c r="C31" s="31"/>
      <c r="D31" s="31"/>
      <c r="BK31" s="3" t="s">
        <v>27</v>
      </c>
      <c r="BL31" s="9">
        <f>INDEX(BS29:BS35,BU25)</f>
        <v>0.0516</v>
      </c>
      <c r="BM31" s="3" t="s">
        <v>1</v>
      </c>
      <c r="BQ31" s="30" t="s">
        <v>20</v>
      </c>
      <c r="BR31" s="3">
        <v>0.05</v>
      </c>
      <c r="BS31" s="3">
        <v>0.0406</v>
      </c>
      <c r="BT31" s="3">
        <v>798.8</v>
      </c>
      <c r="BU31" s="3">
        <v>0.000255</v>
      </c>
      <c r="BW31" s="3" t="s">
        <v>30</v>
      </c>
      <c r="BX31" s="3" t="s">
        <v>41</v>
      </c>
    </row>
    <row r="32" spans="63:71" ht="12.75">
      <c r="BK32" s="3" t="s">
        <v>36</v>
      </c>
      <c r="BL32" s="3">
        <f>D21</f>
        <v>45</v>
      </c>
      <c r="BM32" s="3" t="s">
        <v>1</v>
      </c>
      <c r="BQ32" s="30" t="s">
        <v>21</v>
      </c>
      <c r="BR32" s="3">
        <v>0.063</v>
      </c>
      <c r="BS32" s="3">
        <v>0.0516</v>
      </c>
    </row>
    <row r="33" spans="2:71" ht="12.75">
      <c r="B33" s="4" t="s">
        <v>16</v>
      </c>
      <c r="C33" s="7"/>
      <c r="BQ33" s="30" t="s">
        <v>22</v>
      </c>
      <c r="BR33" s="3">
        <v>0.09</v>
      </c>
      <c r="BS33" s="3">
        <v>0.0746</v>
      </c>
    </row>
    <row r="34" spans="2:71" ht="12.75">
      <c r="B34" s="3" t="s">
        <v>38</v>
      </c>
      <c r="C34" s="1">
        <v>40</v>
      </c>
      <c r="D34" s="3" t="s">
        <v>31</v>
      </c>
      <c r="BI34" s="14"/>
      <c r="BQ34" s="30" t="s">
        <v>23</v>
      </c>
      <c r="BR34" s="3">
        <v>0.11</v>
      </c>
      <c r="BS34" s="3">
        <v>0.0918</v>
      </c>
    </row>
    <row r="35" spans="2:71" ht="12.75">
      <c r="B35" s="7" t="s">
        <v>35</v>
      </c>
      <c r="C35" s="1">
        <v>4</v>
      </c>
      <c r="D35" s="7" t="s">
        <v>1</v>
      </c>
      <c r="BL35" s="8"/>
      <c r="BQ35" s="30" t="s">
        <v>24</v>
      </c>
      <c r="BR35" s="3">
        <v>0.16</v>
      </c>
      <c r="BS35" s="3">
        <v>0.1344</v>
      </c>
    </row>
    <row r="37" spans="2:4" ht="24" thickBot="1">
      <c r="B37" s="2" t="s">
        <v>11</v>
      </c>
      <c r="C37" s="7"/>
      <c r="D37" s="7"/>
    </row>
    <row r="38" spans="2:64" ht="13.5" thickBot="1">
      <c r="B38" s="3" t="s">
        <v>61</v>
      </c>
      <c r="C38" s="35">
        <f>D11+G11+J11+M11+P11+S11+V11+Y11</f>
        <v>10663.530228338564</v>
      </c>
      <c r="D38" s="23" t="s">
        <v>49</v>
      </c>
      <c r="BL38" s="8"/>
    </row>
    <row r="39" spans="2:4" ht="12.75">
      <c r="B39" s="7" t="s">
        <v>62</v>
      </c>
      <c r="C39" s="36">
        <f>C38/100000</f>
        <v>0.10663530228338565</v>
      </c>
      <c r="D39" s="23" t="s">
        <v>9</v>
      </c>
    </row>
    <row r="40" spans="2:4" ht="12.75">
      <c r="B40" s="7" t="s">
        <v>62</v>
      </c>
      <c r="C40" s="32">
        <f>C38/9.81/C56</f>
        <v>1.4545780001124762</v>
      </c>
      <c r="D40" s="23" t="s">
        <v>1</v>
      </c>
    </row>
    <row r="41" spans="2:4" ht="12.75">
      <c r="B41" s="7"/>
      <c r="C41" s="32"/>
      <c r="D41" s="23"/>
    </row>
    <row r="42" spans="2:61" ht="12.75">
      <c r="B42" s="7" t="s">
        <v>60</v>
      </c>
      <c r="C42" s="32">
        <f>C44*9.81*C56</f>
        <v>39987.582228338564</v>
      </c>
      <c r="D42" s="23" t="s">
        <v>49</v>
      </c>
      <c r="BI42" s="5"/>
    </row>
    <row r="43" spans="2:61" ht="12.75">
      <c r="B43" s="7" t="s">
        <v>60</v>
      </c>
      <c r="C43" s="32">
        <f>C42/100000</f>
        <v>0.39987582228338564</v>
      </c>
      <c r="D43" s="23" t="s">
        <v>9</v>
      </c>
      <c r="BI43" s="15"/>
    </row>
    <row r="44" spans="2:64" ht="12.75">
      <c r="B44" s="7" t="s">
        <v>58</v>
      </c>
      <c r="C44" s="32">
        <f>C40+C35</f>
        <v>5.454578000112476</v>
      </c>
      <c r="D44" s="23" t="s">
        <v>1</v>
      </c>
      <c r="BI44" s="14"/>
      <c r="BL44" s="10"/>
    </row>
    <row r="46" spans="2:64" ht="18">
      <c r="B46" s="3" t="s">
        <v>59</v>
      </c>
      <c r="C46" s="33">
        <f>D3</f>
        <v>1.2752033579063384</v>
      </c>
      <c r="D46" s="23" t="s">
        <v>7</v>
      </c>
      <c r="E46" s="34">
        <f>IF(C46&gt;2.8,"WARNING ! High Fluid Speed","")</f>
      </c>
      <c r="BL46" s="11"/>
    </row>
    <row r="47" spans="1:71" ht="15.75">
      <c r="A47" s="28"/>
      <c r="BI47" s="12"/>
      <c r="BS47" s="17"/>
    </row>
    <row r="48" spans="6:9" s="44" customFormat="1" ht="12.75">
      <c r="F48" s="45"/>
      <c r="I48" s="45"/>
    </row>
    <row r="49" spans="6:9" s="44" customFormat="1" ht="12.75">
      <c r="F49" s="45"/>
      <c r="I49" s="45"/>
    </row>
    <row r="50" spans="6:9" s="44" customFormat="1" ht="12.75">
      <c r="F50" s="45"/>
      <c r="I50" s="45"/>
    </row>
    <row r="51" spans="6:9" s="44" customFormat="1" ht="12.75">
      <c r="F51" s="45"/>
      <c r="I51" s="45"/>
    </row>
    <row r="52" spans="6:9" s="44" customFormat="1" ht="12.75">
      <c r="F52" s="45"/>
      <c r="I52" s="45"/>
    </row>
    <row r="53" spans="6:71" s="44" customFormat="1" ht="15.75">
      <c r="F53" s="45"/>
      <c r="I53" s="45"/>
      <c r="BI53" s="46"/>
      <c r="BS53" s="47"/>
    </row>
    <row r="54" spans="2:9" s="44" customFormat="1" ht="15.75">
      <c r="B54" s="48"/>
      <c r="C54" s="49"/>
      <c r="D54" s="48"/>
      <c r="F54" s="45"/>
      <c r="I54" s="45"/>
    </row>
    <row r="55" spans="2:7" s="44" customFormat="1" ht="15.75" hidden="1">
      <c r="B55" s="48"/>
      <c r="C55" s="50"/>
      <c r="D55" s="48"/>
      <c r="F55" s="45"/>
      <c r="G55" s="51" t="s">
        <v>15</v>
      </c>
    </row>
    <row r="56" spans="2:9" s="44" customFormat="1" ht="12.75" hidden="1">
      <c r="B56" s="44" t="s">
        <v>2</v>
      </c>
      <c r="C56" s="44">
        <f>INDEX(BT29:BT31,BT25)</f>
        <v>747.3</v>
      </c>
      <c r="D56" s="44" t="s">
        <v>4</v>
      </c>
      <c r="F56" s="45"/>
      <c r="G56" s="44" t="s">
        <v>0</v>
      </c>
      <c r="H56" s="52">
        <f>BL30*1000</f>
        <v>63</v>
      </c>
      <c r="I56" s="44" t="s">
        <v>12</v>
      </c>
    </row>
    <row r="57" spans="2:9" s="44" customFormat="1" ht="12.75" hidden="1">
      <c r="B57" s="44" t="s">
        <v>5</v>
      </c>
      <c r="C57" s="44">
        <f>INDEX(BU29:BU31,BT25)</f>
        <v>0.00029</v>
      </c>
      <c r="D57" s="44" t="s">
        <v>6</v>
      </c>
      <c r="F57" s="45"/>
      <c r="G57" s="44" t="s">
        <v>14</v>
      </c>
      <c r="H57" s="53">
        <f>(H56-H58)/2</f>
        <v>5.699999999999999</v>
      </c>
      <c r="I57" s="44" t="s">
        <v>12</v>
      </c>
    </row>
    <row r="58" spans="2:9" s="44" customFormat="1" ht="12.75" hidden="1">
      <c r="B58" s="44" t="s">
        <v>8</v>
      </c>
      <c r="C58" s="54">
        <v>2E-06</v>
      </c>
      <c r="D58" s="44" t="s">
        <v>1</v>
      </c>
      <c r="F58" s="45"/>
      <c r="G58" s="44" t="s">
        <v>17</v>
      </c>
      <c r="H58" s="55">
        <f>BL31*1000</f>
        <v>51.6</v>
      </c>
      <c r="I58" s="44" t="s">
        <v>12</v>
      </c>
    </row>
    <row r="59" spans="6:9" s="44" customFormat="1" ht="12.75">
      <c r="F59" s="45"/>
      <c r="I59" s="45"/>
    </row>
    <row r="60" spans="6:9" s="44" customFormat="1" ht="12.75" hidden="1">
      <c r="F60" s="45"/>
      <c r="I60" s="45"/>
    </row>
    <row r="61" spans="3:9" s="44" customFormat="1" ht="12.75" hidden="1">
      <c r="C61" s="70">
        <v>2</v>
      </c>
      <c r="F61" s="45"/>
      <c r="I61" s="45"/>
    </row>
    <row r="62" spans="6:9" s="44" customFormat="1" ht="12.75" hidden="1">
      <c r="F62" s="45"/>
      <c r="I62" s="45"/>
    </row>
    <row r="63" spans="3:11" s="44" customFormat="1" ht="12.75" hidden="1">
      <c r="C63" s="44" t="s">
        <v>53</v>
      </c>
      <c r="D63" s="44" t="s">
        <v>54</v>
      </c>
      <c r="E63" s="44" t="s">
        <v>55</v>
      </c>
      <c r="F63" s="44" t="s">
        <v>56</v>
      </c>
      <c r="G63" s="44" t="s">
        <v>68</v>
      </c>
      <c r="H63" s="44" t="s">
        <v>69</v>
      </c>
      <c r="I63" s="45"/>
      <c r="K63" s="44" t="str">
        <f>INDEX(C63:H63,,C61)</f>
        <v>1 -1/2 HP</v>
      </c>
    </row>
    <row r="64" spans="1:14" s="44" customFormat="1" ht="12.75" hidden="1">
      <c r="A64" s="44">
        <v>1</v>
      </c>
      <c r="B64" s="44">
        <v>0</v>
      </c>
      <c r="C64" s="44">
        <v>28</v>
      </c>
      <c r="D64" s="44">
        <v>33</v>
      </c>
      <c r="E64" s="44">
        <v>28</v>
      </c>
      <c r="F64" s="45">
        <v>33</v>
      </c>
      <c r="G64" s="55">
        <v>30</v>
      </c>
      <c r="H64" s="55">
        <v>36</v>
      </c>
      <c r="I64" s="45"/>
      <c r="J64" s="44">
        <v>0</v>
      </c>
      <c r="K64" s="44">
        <f aca="true" t="shared" si="0" ref="K64:K85">INDEX($C$64:$H$85,$A64,$C$61)</f>
        <v>33</v>
      </c>
      <c r="M64" s="44">
        <f>D20</f>
        <v>160</v>
      </c>
      <c r="N64" s="56">
        <f>C44</f>
        <v>5.454578000112476</v>
      </c>
    </row>
    <row r="65" spans="1:11" s="44" customFormat="1" ht="12.75" hidden="1">
      <c r="A65" s="44">
        <v>2</v>
      </c>
      <c r="B65" s="44">
        <v>50</v>
      </c>
      <c r="C65" s="44">
        <v>27.5</v>
      </c>
      <c r="D65" s="44">
        <v>32.9</v>
      </c>
      <c r="E65" s="44">
        <v>28</v>
      </c>
      <c r="F65" s="45">
        <v>33</v>
      </c>
      <c r="G65" s="55">
        <v>30</v>
      </c>
      <c r="H65" s="55">
        <v>35.6</v>
      </c>
      <c r="I65" s="45"/>
      <c r="J65" s="44">
        <v>50</v>
      </c>
      <c r="K65" s="44">
        <f t="shared" si="0"/>
        <v>32.9</v>
      </c>
    </row>
    <row r="66" spans="1:11" s="44" customFormat="1" ht="12.75" hidden="1">
      <c r="A66" s="44">
        <v>3</v>
      </c>
      <c r="B66" s="44">
        <v>100</v>
      </c>
      <c r="C66" s="44">
        <v>23.5</v>
      </c>
      <c r="D66" s="44">
        <v>31.1</v>
      </c>
      <c r="E66" s="44">
        <v>27.5</v>
      </c>
      <c r="F66" s="45">
        <v>32.9</v>
      </c>
      <c r="G66" s="55">
        <v>29.6</v>
      </c>
      <c r="H66" s="55">
        <v>35.2</v>
      </c>
      <c r="I66" s="45"/>
      <c r="J66" s="44">
        <v>100</v>
      </c>
      <c r="K66" s="44">
        <f t="shared" si="0"/>
        <v>31.1</v>
      </c>
    </row>
    <row r="67" spans="1:11" s="44" customFormat="1" ht="12.75" hidden="1">
      <c r="A67" s="44">
        <v>4</v>
      </c>
      <c r="B67" s="44">
        <v>150</v>
      </c>
      <c r="C67" s="44">
        <v>17.5</v>
      </c>
      <c r="D67" s="44">
        <v>28</v>
      </c>
      <c r="E67" s="44">
        <v>26</v>
      </c>
      <c r="F67" s="45">
        <v>32.5</v>
      </c>
      <c r="G67" s="55">
        <v>29</v>
      </c>
      <c r="H67" s="55">
        <v>34.5</v>
      </c>
      <c r="I67" s="45"/>
      <c r="J67" s="44">
        <v>150</v>
      </c>
      <c r="K67" s="44">
        <f t="shared" si="0"/>
        <v>28</v>
      </c>
    </row>
    <row r="68" spans="1:11" s="44" customFormat="1" ht="12.75" hidden="1">
      <c r="A68" s="44">
        <v>5</v>
      </c>
      <c r="B68" s="44">
        <v>200</v>
      </c>
      <c r="C68" s="44">
        <v>8</v>
      </c>
      <c r="D68" s="44">
        <v>22.5</v>
      </c>
      <c r="E68" s="44">
        <v>23.5</v>
      </c>
      <c r="F68" s="71">
        <v>31.4</v>
      </c>
      <c r="G68" s="55">
        <v>28.2</v>
      </c>
      <c r="H68" s="55">
        <v>33.7</v>
      </c>
      <c r="I68" s="45"/>
      <c r="J68" s="44">
        <v>200</v>
      </c>
      <c r="K68" s="44">
        <f t="shared" si="0"/>
        <v>22.5</v>
      </c>
    </row>
    <row r="69" spans="1:11" s="44" customFormat="1" ht="12.75" hidden="1">
      <c r="A69" s="44">
        <v>6</v>
      </c>
      <c r="B69" s="44">
        <v>250</v>
      </c>
      <c r="D69" s="44">
        <v>15.8</v>
      </c>
      <c r="E69" s="44">
        <v>20.6</v>
      </c>
      <c r="F69" s="45">
        <v>30.1</v>
      </c>
      <c r="G69" s="55">
        <v>27.2</v>
      </c>
      <c r="H69" s="55">
        <v>32.9</v>
      </c>
      <c r="I69" s="45"/>
      <c r="J69" s="44">
        <v>250</v>
      </c>
      <c r="K69" s="44">
        <f t="shared" si="0"/>
        <v>15.8</v>
      </c>
    </row>
    <row r="70" spans="1:11" s="44" customFormat="1" ht="12.75" hidden="1">
      <c r="A70" s="44">
        <v>7</v>
      </c>
      <c r="B70" s="44">
        <v>300</v>
      </c>
      <c r="D70" s="44">
        <v>6.5</v>
      </c>
      <c r="E70" s="44">
        <v>17.2</v>
      </c>
      <c r="F70" s="45">
        <v>28</v>
      </c>
      <c r="G70" s="55">
        <v>26</v>
      </c>
      <c r="H70" s="55">
        <v>32.1</v>
      </c>
      <c r="I70" s="45"/>
      <c r="J70" s="44">
        <v>300</v>
      </c>
      <c r="K70" s="44">
        <f t="shared" si="0"/>
        <v>6.5</v>
      </c>
    </row>
    <row r="71" spans="1:11" s="44" customFormat="1" ht="12.75" hidden="1">
      <c r="A71" s="44">
        <v>8</v>
      </c>
      <c r="B71" s="44">
        <v>350</v>
      </c>
      <c r="E71" s="44">
        <v>13</v>
      </c>
      <c r="F71" s="45">
        <v>25.5</v>
      </c>
      <c r="G71" s="55">
        <v>24.7</v>
      </c>
      <c r="H71" s="55">
        <v>31.24</v>
      </c>
      <c r="I71" s="45"/>
      <c r="J71" s="44">
        <v>350</v>
      </c>
      <c r="K71" s="44">
        <f t="shared" si="0"/>
        <v>0</v>
      </c>
    </row>
    <row r="72" spans="1:11" s="44" customFormat="1" ht="12.75" hidden="1">
      <c r="A72" s="44">
        <v>9</v>
      </c>
      <c r="B72" s="44">
        <v>400</v>
      </c>
      <c r="E72" s="44">
        <v>8</v>
      </c>
      <c r="F72" s="45">
        <v>22.5</v>
      </c>
      <c r="G72" s="55">
        <v>22.9</v>
      </c>
      <c r="H72" s="55">
        <v>30.4</v>
      </c>
      <c r="I72" s="45"/>
      <c r="J72" s="44">
        <v>400</v>
      </c>
      <c r="K72" s="44">
        <f t="shared" si="0"/>
        <v>0</v>
      </c>
    </row>
    <row r="73" spans="1:11" s="44" customFormat="1" ht="12.75" hidden="1">
      <c r="A73" s="44">
        <v>10</v>
      </c>
      <c r="B73" s="44">
        <v>450</v>
      </c>
      <c r="F73" s="45">
        <v>19</v>
      </c>
      <c r="G73" s="55">
        <v>20.4</v>
      </c>
      <c r="H73" s="55">
        <v>29.6</v>
      </c>
      <c r="I73" s="45"/>
      <c r="J73" s="44">
        <v>450</v>
      </c>
      <c r="K73" s="44">
        <f t="shared" si="0"/>
        <v>0</v>
      </c>
    </row>
    <row r="74" spans="1:11" s="44" customFormat="1" ht="12.75" hidden="1">
      <c r="A74" s="44">
        <v>11</v>
      </c>
      <c r="B74" s="44">
        <v>500</v>
      </c>
      <c r="F74" s="45">
        <v>15.5</v>
      </c>
      <c r="G74" s="55">
        <v>18.1</v>
      </c>
      <c r="H74" s="55">
        <v>28.8</v>
      </c>
      <c r="I74" s="45"/>
      <c r="J74" s="44">
        <v>500</v>
      </c>
      <c r="K74" s="44">
        <f t="shared" si="0"/>
        <v>0</v>
      </c>
    </row>
    <row r="75" spans="1:11" s="44" customFormat="1" ht="12.75" hidden="1">
      <c r="A75" s="44">
        <v>12</v>
      </c>
      <c r="B75" s="44">
        <v>550</v>
      </c>
      <c r="F75" s="45">
        <v>11.4</v>
      </c>
      <c r="G75" s="55">
        <v>15.8</v>
      </c>
      <c r="H75" s="55">
        <v>27.9</v>
      </c>
      <c r="I75" s="45"/>
      <c r="J75" s="44">
        <v>550</v>
      </c>
      <c r="K75" s="44">
        <f t="shared" si="0"/>
        <v>0</v>
      </c>
    </row>
    <row r="76" spans="1:11" s="44" customFormat="1" ht="12.75" hidden="1">
      <c r="A76" s="44">
        <v>13</v>
      </c>
      <c r="B76" s="44">
        <v>600</v>
      </c>
      <c r="F76" s="45">
        <v>6.5</v>
      </c>
      <c r="G76" s="55">
        <v>13.1</v>
      </c>
      <c r="H76" s="55">
        <v>26.7</v>
      </c>
      <c r="I76" s="45"/>
      <c r="J76" s="44">
        <v>600</v>
      </c>
      <c r="K76" s="44">
        <f t="shared" si="0"/>
        <v>0</v>
      </c>
    </row>
    <row r="77" spans="1:11" s="44" customFormat="1" ht="12.75" hidden="1">
      <c r="A77" s="44">
        <v>14</v>
      </c>
      <c r="B77" s="44">
        <v>650</v>
      </c>
      <c r="F77" s="45"/>
      <c r="G77" s="44">
        <v>10.3</v>
      </c>
      <c r="H77" s="44">
        <v>25.4</v>
      </c>
      <c r="I77" s="45"/>
      <c r="J77" s="44">
        <v>650</v>
      </c>
      <c r="K77" s="44">
        <f t="shared" si="0"/>
        <v>0</v>
      </c>
    </row>
    <row r="78" spans="1:11" s="44" customFormat="1" ht="12.75" hidden="1">
      <c r="A78" s="44">
        <v>15</v>
      </c>
      <c r="B78" s="44">
        <v>700</v>
      </c>
      <c r="F78" s="45"/>
      <c r="G78" s="44">
        <v>7.4</v>
      </c>
      <c r="H78" s="44">
        <v>23.8</v>
      </c>
      <c r="I78" s="45"/>
      <c r="J78" s="44">
        <v>700</v>
      </c>
      <c r="K78" s="44">
        <f t="shared" si="0"/>
        <v>0</v>
      </c>
    </row>
    <row r="79" spans="1:11" s="44" customFormat="1" ht="12.75" hidden="1">
      <c r="A79" s="44">
        <v>16</v>
      </c>
      <c r="B79" s="44">
        <v>750</v>
      </c>
      <c r="F79" s="45"/>
      <c r="G79" s="44">
        <v>4.1</v>
      </c>
      <c r="H79" s="44">
        <v>21.9</v>
      </c>
      <c r="I79" s="45"/>
      <c r="J79" s="44">
        <v>750</v>
      </c>
      <c r="K79" s="44">
        <f t="shared" si="0"/>
        <v>0</v>
      </c>
    </row>
    <row r="80" spans="1:11" s="44" customFormat="1" ht="12.75" hidden="1">
      <c r="A80" s="44">
        <v>17</v>
      </c>
      <c r="B80" s="44">
        <v>800</v>
      </c>
      <c r="F80" s="45"/>
      <c r="G80" s="44">
        <v>0</v>
      </c>
      <c r="H80" s="44">
        <v>19.9</v>
      </c>
      <c r="I80" s="45"/>
      <c r="J80" s="44">
        <v>800</v>
      </c>
      <c r="K80" s="44">
        <f t="shared" si="0"/>
        <v>0</v>
      </c>
    </row>
    <row r="81" spans="1:11" s="44" customFormat="1" ht="12.75" hidden="1">
      <c r="A81" s="44">
        <v>18</v>
      </c>
      <c r="B81" s="44">
        <v>850</v>
      </c>
      <c r="F81" s="45"/>
      <c r="H81" s="44">
        <v>17.8</v>
      </c>
      <c r="I81" s="45"/>
      <c r="J81" s="44">
        <v>850</v>
      </c>
      <c r="K81" s="44">
        <f t="shared" si="0"/>
        <v>0</v>
      </c>
    </row>
    <row r="82" spans="1:11" s="44" customFormat="1" ht="12.75" hidden="1">
      <c r="A82" s="44">
        <v>19</v>
      </c>
      <c r="B82" s="44">
        <v>900</v>
      </c>
      <c r="F82" s="45"/>
      <c r="H82" s="44">
        <v>15.6</v>
      </c>
      <c r="I82" s="45"/>
      <c r="J82" s="44">
        <v>900</v>
      </c>
      <c r="K82" s="44">
        <f t="shared" si="0"/>
        <v>0</v>
      </c>
    </row>
    <row r="83" spans="1:11" s="44" customFormat="1" ht="12.75" hidden="1">
      <c r="A83" s="44">
        <v>20</v>
      </c>
      <c r="B83" s="44">
        <v>950</v>
      </c>
      <c r="F83" s="45"/>
      <c r="H83" s="44">
        <v>13.2</v>
      </c>
      <c r="I83" s="45"/>
      <c r="J83" s="44">
        <v>950</v>
      </c>
      <c r="K83" s="44">
        <f t="shared" si="0"/>
        <v>0</v>
      </c>
    </row>
    <row r="84" spans="1:11" s="44" customFormat="1" ht="12.75" hidden="1">
      <c r="A84" s="44">
        <v>21</v>
      </c>
      <c r="B84" s="44">
        <v>1000</v>
      </c>
      <c r="F84" s="45"/>
      <c r="H84" s="44">
        <v>10.4</v>
      </c>
      <c r="I84" s="45"/>
      <c r="J84" s="44">
        <v>1000</v>
      </c>
      <c r="K84" s="44">
        <f t="shared" si="0"/>
        <v>0</v>
      </c>
    </row>
    <row r="85" spans="1:11" s="44" customFormat="1" ht="12.75" hidden="1">
      <c r="A85" s="44">
        <v>22</v>
      </c>
      <c r="B85" s="44">
        <v>1050</v>
      </c>
      <c r="F85" s="45"/>
      <c r="H85" s="44">
        <v>7.6</v>
      </c>
      <c r="I85" s="45"/>
      <c r="J85" s="44">
        <v>1050</v>
      </c>
      <c r="K85" s="44">
        <f t="shared" si="0"/>
        <v>0</v>
      </c>
    </row>
    <row r="86" spans="6:9" s="44" customFormat="1" ht="12.75" hidden="1">
      <c r="F86" s="45"/>
      <c r="I86" s="45"/>
    </row>
    <row r="87" spans="1:9" s="44" customFormat="1" ht="12.75" hidden="1">
      <c r="A87" s="44" t="s">
        <v>53</v>
      </c>
      <c r="F87" s="45"/>
      <c r="I87" s="45"/>
    </row>
    <row r="88" spans="1:9" s="44" customFormat="1" ht="12.75" hidden="1">
      <c r="A88" s="44" t="s">
        <v>54</v>
      </c>
      <c r="F88" s="45"/>
      <c r="I88" s="45"/>
    </row>
    <row r="89" spans="1:9" s="44" customFormat="1" ht="12.75">
      <c r="A89" s="44" t="s">
        <v>55</v>
      </c>
      <c r="F89" s="45"/>
      <c r="I89" s="45"/>
    </row>
    <row r="90" spans="1:9" s="44" customFormat="1" ht="12.75">
      <c r="A90" s="44" t="s">
        <v>56</v>
      </c>
      <c r="F90" s="45"/>
      <c r="I90" s="45"/>
    </row>
    <row r="91" spans="1:9" s="44" customFormat="1" ht="12.75">
      <c r="A91" s="44" t="s">
        <v>68</v>
      </c>
      <c r="F91" s="45"/>
      <c r="I91" s="45"/>
    </row>
    <row r="92" spans="1:9" s="44" customFormat="1" ht="12.75">
      <c r="A92" s="44" t="s">
        <v>69</v>
      </c>
      <c r="F92" s="45"/>
      <c r="I92" s="45"/>
    </row>
    <row r="93" spans="6:9" s="44" customFormat="1" ht="12.75">
      <c r="F93" s="45"/>
      <c r="I93" s="45"/>
    </row>
    <row r="94" spans="6:9" s="44" customFormat="1" ht="12.75">
      <c r="F94" s="45"/>
      <c r="I94" s="45"/>
    </row>
    <row r="95" spans="6:9" s="44" customFormat="1" ht="12.75">
      <c r="F95" s="45"/>
      <c r="I95" s="45"/>
    </row>
    <row r="96" spans="6:9" s="44" customFormat="1" ht="12.75">
      <c r="F96" s="45"/>
      <c r="I96" s="45"/>
    </row>
    <row r="97" spans="6:9" s="44" customFormat="1" ht="12.75">
      <c r="F97" s="45"/>
      <c r="I97" s="45"/>
    </row>
    <row r="98" spans="6:9" s="44" customFormat="1" ht="12.75">
      <c r="F98" s="45"/>
      <c r="I98" s="45"/>
    </row>
    <row r="99" spans="6:9" s="44" customFormat="1" ht="12.75">
      <c r="F99" s="45"/>
      <c r="I99" s="45"/>
    </row>
    <row r="100" spans="6:9" s="44" customFormat="1" ht="12.75">
      <c r="F100" s="45"/>
      <c r="I100" s="45"/>
    </row>
    <row r="101" spans="6:9" s="58" customFormat="1" ht="12.75">
      <c r="F101" s="57"/>
      <c r="I101" s="57"/>
    </row>
    <row r="102" spans="6:9" s="58" customFormat="1" ht="12.75">
      <c r="F102" s="57"/>
      <c r="I102" s="57"/>
    </row>
    <row r="103" spans="6:9" s="58" customFormat="1" ht="12.75">
      <c r="F103" s="57"/>
      <c r="I103" s="57"/>
    </row>
    <row r="104" spans="6:9" s="58" customFormat="1" ht="12.75">
      <c r="F104" s="57"/>
      <c r="I104" s="57"/>
    </row>
    <row r="105" spans="6:9" s="58" customFormat="1" ht="12.75">
      <c r="F105" s="57"/>
      <c r="I105" s="57"/>
    </row>
    <row r="106" spans="6:9" s="58" customFormat="1" ht="12.75">
      <c r="F106" s="57"/>
      <c r="I106" s="57"/>
    </row>
    <row r="107" spans="6:9" s="58" customFormat="1" ht="12.75">
      <c r="F107" s="57"/>
      <c r="I107" s="57"/>
    </row>
    <row r="108" spans="6:9" s="58" customFormat="1" ht="12.75">
      <c r="F108" s="57"/>
      <c r="I108" s="57"/>
    </row>
    <row r="109" spans="6:9" s="58" customFormat="1" ht="12.75">
      <c r="F109" s="57"/>
      <c r="I109" s="57"/>
    </row>
    <row r="110" spans="6:9" s="58" customFormat="1" ht="12.75">
      <c r="F110" s="57"/>
      <c r="I110" s="57"/>
    </row>
    <row r="111" spans="6:9" s="58" customFormat="1" ht="12.75">
      <c r="F111" s="57"/>
      <c r="I111" s="57"/>
    </row>
    <row r="112" spans="6:9" s="58" customFormat="1" ht="12.75">
      <c r="F112" s="57"/>
      <c r="I112" s="57"/>
    </row>
    <row r="113" spans="6:9" s="58" customFormat="1" ht="12.75">
      <c r="F113" s="57"/>
      <c r="I113" s="57"/>
    </row>
    <row r="114" spans="6:9" s="58" customFormat="1" ht="12.75">
      <c r="F114" s="57"/>
      <c r="I114" s="57"/>
    </row>
    <row r="115" spans="6:9" s="58" customFormat="1" ht="12.75">
      <c r="F115" s="57"/>
      <c r="I115" s="57"/>
    </row>
    <row r="116" spans="6:9" s="58" customFormat="1" ht="12.75">
      <c r="F116" s="57"/>
      <c r="I116" s="57"/>
    </row>
    <row r="117" spans="6:9" s="58" customFormat="1" ht="12.75">
      <c r="F117" s="57"/>
      <c r="I117" s="57"/>
    </row>
    <row r="118" spans="6:9" s="58" customFormat="1" ht="12.75">
      <c r="F118" s="57"/>
      <c r="I118" s="57"/>
    </row>
    <row r="119" spans="6:9" s="58" customFormat="1" ht="12.75">
      <c r="F119" s="57"/>
      <c r="I119" s="57"/>
    </row>
    <row r="120" spans="6:9" s="58" customFormat="1" ht="12.75">
      <c r="F120" s="57"/>
      <c r="I120" s="57"/>
    </row>
    <row r="121" spans="6:9" s="58" customFormat="1" ht="12.75">
      <c r="F121" s="57"/>
      <c r="I121" s="57"/>
    </row>
    <row r="122" spans="6:9" s="58" customFormat="1" ht="12.75">
      <c r="F122" s="57"/>
      <c r="I122" s="57"/>
    </row>
    <row r="123" spans="6:9" s="58" customFormat="1" ht="12.75">
      <c r="F123" s="57"/>
      <c r="I123" s="57"/>
    </row>
    <row r="124" spans="6:9" s="58" customFormat="1" ht="12.75">
      <c r="F124" s="57"/>
      <c r="I124" s="57"/>
    </row>
    <row r="125" spans="6:9" s="58" customFormat="1" ht="12.75">
      <c r="F125" s="57"/>
      <c r="I125" s="57"/>
    </row>
    <row r="126" spans="6:9" s="58" customFormat="1" ht="12.75">
      <c r="F126" s="57"/>
      <c r="I126" s="57"/>
    </row>
    <row r="127" spans="6:9" s="58" customFormat="1" ht="12.75">
      <c r="F127" s="57"/>
      <c r="I127" s="57"/>
    </row>
    <row r="128" spans="6:9" s="58" customFormat="1" ht="12.75">
      <c r="F128" s="57"/>
      <c r="I128" s="57"/>
    </row>
    <row r="129" spans="6:9" s="58" customFormat="1" ht="12.75">
      <c r="F129" s="57"/>
      <c r="I129" s="57"/>
    </row>
    <row r="130" spans="6:9" s="58" customFormat="1" ht="12.75">
      <c r="F130" s="57"/>
      <c r="I130" s="57"/>
    </row>
    <row r="131" spans="6:9" s="58" customFormat="1" ht="12.75">
      <c r="F131" s="57"/>
      <c r="I131" s="57"/>
    </row>
    <row r="132" spans="6:9" s="58" customFormat="1" ht="12.75">
      <c r="F132" s="57"/>
      <c r="I132" s="57"/>
    </row>
    <row r="133" spans="6:9" s="58" customFormat="1" ht="12.75">
      <c r="F133" s="57"/>
      <c r="I133" s="57"/>
    </row>
    <row r="134" spans="6:9" s="58" customFormat="1" ht="12.75">
      <c r="F134" s="57"/>
      <c r="I134" s="57"/>
    </row>
    <row r="135" spans="6:9" s="58" customFormat="1" ht="12.75">
      <c r="F135" s="57"/>
      <c r="I135" s="57"/>
    </row>
    <row r="136" spans="6:9" s="58" customFormat="1" ht="12.75">
      <c r="F136" s="57"/>
      <c r="I136" s="57"/>
    </row>
    <row r="137" spans="6:9" s="58" customFormat="1" ht="12.75">
      <c r="F137" s="57"/>
      <c r="I137" s="57"/>
    </row>
    <row r="138" spans="6:9" s="58" customFormat="1" ht="12.75">
      <c r="F138" s="57"/>
      <c r="I138" s="57"/>
    </row>
    <row r="139" spans="6:9" s="58" customFormat="1" ht="12.75">
      <c r="F139" s="57"/>
      <c r="I139" s="57"/>
    </row>
    <row r="140" spans="6:9" s="58" customFormat="1" ht="12.75">
      <c r="F140" s="57"/>
      <c r="I140" s="57"/>
    </row>
    <row r="141" spans="6:9" s="58" customFormat="1" ht="12.75">
      <c r="F141" s="57"/>
      <c r="I141" s="57"/>
    </row>
    <row r="142" spans="6:9" s="58" customFormat="1" ht="12.75">
      <c r="F142" s="57"/>
      <c r="I142" s="57"/>
    </row>
    <row r="143" spans="6:9" s="58" customFormat="1" ht="12.75">
      <c r="F143" s="57"/>
      <c r="I143" s="57"/>
    </row>
    <row r="144" spans="6:9" s="58" customFormat="1" ht="12.75">
      <c r="F144" s="57"/>
      <c r="I144" s="57"/>
    </row>
    <row r="145" spans="6:9" s="58" customFormat="1" ht="12.75">
      <c r="F145" s="57"/>
      <c r="I145" s="57"/>
    </row>
    <row r="146" spans="6:9" s="58" customFormat="1" ht="12.75">
      <c r="F146" s="57"/>
      <c r="I146" s="57"/>
    </row>
    <row r="147" spans="6:9" s="58" customFormat="1" ht="12.75">
      <c r="F147" s="57"/>
      <c r="I147" s="57"/>
    </row>
    <row r="148" spans="6:9" s="58" customFormat="1" ht="12.75">
      <c r="F148" s="57"/>
      <c r="I148" s="57"/>
    </row>
    <row r="149" spans="6:9" s="58" customFormat="1" ht="12.75">
      <c r="F149" s="57"/>
      <c r="I149" s="57"/>
    </row>
    <row r="150" spans="6:9" s="58" customFormat="1" ht="12.75">
      <c r="F150" s="57"/>
      <c r="I150" s="57"/>
    </row>
    <row r="151" spans="6:9" s="58" customFormat="1" ht="12.75">
      <c r="F151" s="57"/>
      <c r="I151" s="57"/>
    </row>
    <row r="152" spans="6:9" s="58" customFormat="1" ht="12.75">
      <c r="F152" s="57"/>
      <c r="I152" s="57"/>
    </row>
    <row r="153" spans="6:9" s="58" customFormat="1" ht="12.75">
      <c r="F153" s="57"/>
      <c r="I153" s="57"/>
    </row>
    <row r="154" spans="6:9" s="58" customFormat="1" ht="12.75">
      <c r="F154" s="57"/>
      <c r="I154" s="57"/>
    </row>
    <row r="155" spans="6:9" s="58" customFormat="1" ht="12.75">
      <c r="F155" s="57"/>
      <c r="I155" s="57"/>
    </row>
    <row r="156" spans="6:9" s="58" customFormat="1" ht="12.75">
      <c r="F156" s="57"/>
      <c r="I156" s="57"/>
    </row>
    <row r="157" spans="6:9" s="58" customFormat="1" ht="12.75">
      <c r="F157" s="57"/>
      <c r="I157" s="57"/>
    </row>
    <row r="158" spans="6:9" s="58" customFormat="1" ht="12.75">
      <c r="F158" s="57"/>
      <c r="I158" s="57"/>
    </row>
    <row r="159" spans="6:9" s="58" customFormat="1" ht="12.75">
      <c r="F159" s="57"/>
      <c r="I159" s="57"/>
    </row>
    <row r="160" spans="6:9" s="58" customFormat="1" ht="12.75">
      <c r="F160" s="57"/>
      <c r="I160" s="57"/>
    </row>
    <row r="161" spans="6:9" s="58" customFormat="1" ht="12.75">
      <c r="F161" s="57"/>
      <c r="I161" s="57"/>
    </row>
    <row r="162" spans="6:9" s="58" customFormat="1" ht="12.75">
      <c r="F162" s="57"/>
      <c r="I162" s="57"/>
    </row>
    <row r="163" spans="6:9" s="58" customFormat="1" ht="12.75">
      <c r="F163" s="57"/>
      <c r="I163" s="57"/>
    </row>
    <row r="164" spans="6:9" s="58" customFormat="1" ht="12.75">
      <c r="F164" s="57"/>
      <c r="I164" s="57"/>
    </row>
    <row r="165" spans="6:9" s="58" customFormat="1" ht="12.75">
      <c r="F165" s="57"/>
      <c r="I165" s="57"/>
    </row>
    <row r="166" spans="6:9" s="58" customFormat="1" ht="12.75">
      <c r="F166" s="57"/>
      <c r="I166" s="57"/>
    </row>
    <row r="167" spans="6:9" s="58" customFormat="1" ht="12.75">
      <c r="F167" s="57"/>
      <c r="I167" s="57"/>
    </row>
    <row r="168" spans="6:9" s="58" customFormat="1" ht="12.75">
      <c r="F168" s="57"/>
      <c r="I168" s="57"/>
    </row>
    <row r="169" spans="6:9" s="58" customFormat="1" ht="12.75">
      <c r="F169" s="57"/>
      <c r="I169" s="57"/>
    </row>
    <row r="170" spans="6:9" s="58" customFormat="1" ht="12.75">
      <c r="F170" s="57"/>
      <c r="I170" s="57"/>
    </row>
    <row r="171" spans="6:9" s="58" customFormat="1" ht="12.75">
      <c r="F171" s="57"/>
      <c r="I171" s="57"/>
    </row>
    <row r="172" spans="6:9" s="58" customFormat="1" ht="12.75">
      <c r="F172" s="57"/>
      <c r="I172" s="57"/>
    </row>
    <row r="173" spans="6:9" s="58" customFormat="1" ht="12.75">
      <c r="F173" s="57"/>
      <c r="I173" s="57"/>
    </row>
    <row r="174" spans="6:9" s="58" customFormat="1" ht="12.75">
      <c r="F174" s="57"/>
      <c r="I174" s="57"/>
    </row>
    <row r="175" spans="6:9" s="58" customFormat="1" ht="12.75">
      <c r="F175" s="57"/>
      <c r="I175" s="57"/>
    </row>
    <row r="176" spans="6:9" s="58" customFormat="1" ht="12.75">
      <c r="F176" s="57"/>
      <c r="I176" s="57"/>
    </row>
    <row r="177" spans="6:9" s="58" customFormat="1" ht="12.75">
      <c r="F177" s="57"/>
      <c r="I177" s="57"/>
    </row>
    <row r="178" spans="6:9" s="58" customFormat="1" ht="12.75">
      <c r="F178" s="57"/>
      <c r="I178" s="57"/>
    </row>
    <row r="179" spans="6:9" s="58" customFormat="1" ht="12.75">
      <c r="F179" s="57"/>
      <c r="I179" s="57"/>
    </row>
    <row r="180" spans="6:9" s="58" customFormat="1" ht="12.75">
      <c r="F180" s="57"/>
      <c r="I180" s="57"/>
    </row>
    <row r="181" spans="6:9" s="58" customFormat="1" ht="12.75">
      <c r="F181" s="57"/>
      <c r="I181" s="57"/>
    </row>
    <row r="182" spans="6:9" s="58" customFormat="1" ht="12.75">
      <c r="F182" s="57"/>
      <c r="I182" s="57"/>
    </row>
    <row r="183" spans="6:9" s="58" customFormat="1" ht="12.75">
      <c r="F183" s="57"/>
      <c r="I183" s="57"/>
    </row>
    <row r="184" spans="6:9" s="58" customFormat="1" ht="12.75">
      <c r="F184" s="57"/>
      <c r="I184" s="57"/>
    </row>
    <row r="185" spans="6:9" s="58" customFormat="1" ht="12.75">
      <c r="F185" s="57"/>
      <c r="I185" s="57"/>
    </row>
    <row r="186" spans="6:9" s="58" customFormat="1" ht="12.75">
      <c r="F186" s="57"/>
      <c r="I186" s="57"/>
    </row>
    <row r="187" spans="6:9" s="58" customFormat="1" ht="12.75">
      <c r="F187" s="57"/>
      <c r="I187" s="57"/>
    </row>
    <row r="188" spans="6:9" s="58" customFormat="1" ht="12.75">
      <c r="F188" s="57"/>
      <c r="I188" s="57"/>
    </row>
    <row r="189" spans="6:9" s="58" customFormat="1" ht="12.75">
      <c r="F189" s="57"/>
      <c r="I189" s="57"/>
    </row>
    <row r="190" spans="6:9" s="58" customFormat="1" ht="12.75">
      <c r="F190" s="57"/>
      <c r="I190" s="57"/>
    </row>
    <row r="191" spans="6:9" s="58" customFormat="1" ht="12.75">
      <c r="F191" s="57"/>
      <c r="I191" s="57"/>
    </row>
    <row r="192" spans="6:9" s="58" customFormat="1" ht="12.75">
      <c r="F192" s="57"/>
      <c r="I192" s="57"/>
    </row>
    <row r="193" spans="6:9" s="58" customFormat="1" ht="12.75">
      <c r="F193" s="57"/>
      <c r="I193" s="57"/>
    </row>
    <row r="194" spans="6:9" s="58" customFormat="1" ht="12.75">
      <c r="F194" s="57"/>
      <c r="I194" s="57"/>
    </row>
    <row r="195" spans="6:9" s="58" customFormat="1" ht="12.75">
      <c r="F195" s="57"/>
      <c r="I195" s="57"/>
    </row>
    <row r="196" spans="6:9" s="58" customFormat="1" ht="12.75">
      <c r="F196" s="57"/>
      <c r="I196" s="57"/>
    </row>
    <row r="197" spans="6:9" s="58" customFormat="1" ht="12.75">
      <c r="F197" s="57"/>
      <c r="I197" s="57"/>
    </row>
    <row r="198" spans="6:9" s="58" customFormat="1" ht="12.75">
      <c r="F198" s="57"/>
      <c r="I198" s="57"/>
    </row>
    <row r="199" spans="6:9" s="58" customFormat="1" ht="12.75">
      <c r="F199" s="57"/>
      <c r="I199" s="57"/>
    </row>
    <row r="200" spans="6:9" s="58" customFormat="1" ht="12.75">
      <c r="F200" s="57"/>
      <c r="I200" s="57"/>
    </row>
    <row r="201" spans="6:9" s="58" customFormat="1" ht="12.75">
      <c r="F201" s="57"/>
      <c r="I201" s="57"/>
    </row>
    <row r="202" spans="6:9" s="58" customFormat="1" ht="12.75">
      <c r="F202" s="57"/>
      <c r="I202" s="57"/>
    </row>
    <row r="203" spans="6:9" s="58" customFormat="1" ht="12.75">
      <c r="F203" s="57"/>
      <c r="I203" s="57"/>
    </row>
    <row r="204" spans="6:9" s="58" customFormat="1" ht="12.75">
      <c r="F204" s="57"/>
      <c r="I204" s="57"/>
    </row>
    <row r="205" spans="6:9" s="58" customFormat="1" ht="12.75">
      <c r="F205" s="57"/>
      <c r="I205" s="57"/>
    </row>
    <row r="206" spans="6:9" s="58" customFormat="1" ht="12.75">
      <c r="F206" s="57"/>
      <c r="I206" s="57"/>
    </row>
    <row r="207" spans="6:9" s="58" customFormat="1" ht="12.75">
      <c r="F207" s="57"/>
      <c r="I207" s="57"/>
    </row>
    <row r="208" spans="6:9" s="58" customFormat="1" ht="12.75">
      <c r="F208" s="57"/>
      <c r="I208" s="57"/>
    </row>
    <row r="209" spans="6:9" s="58" customFormat="1" ht="12.75">
      <c r="F209" s="57"/>
      <c r="I209" s="57"/>
    </row>
    <row r="210" spans="6:9" s="58" customFormat="1" ht="12.75">
      <c r="F210" s="57"/>
      <c r="I210" s="57"/>
    </row>
    <row r="211" spans="6:9" s="58" customFormat="1" ht="12.75">
      <c r="F211" s="57"/>
      <c r="I211" s="57"/>
    </row>
    <row r="212" spans="6:9" s="58" customFormat="1" ht="12.75">
      <c r="F212" s="57"/>
      <c r="I212" s="57"/>
    </row>
    <row r="213" spans="6:9" s="58" customFormat="1" ht="12.75">
      <c r="F213" s="57"/>
      <c r="I213" s="57"/>
    </row>
    <row r="214" spans="6:9" s="58" customFormat="1" ht="12.75">
      <c r="F214" s="57"/>
      <c r="I214" s="57"/>
    </row>
    <row r="215" spans="6:9" s="58" customFormat="1" ht="12.75">
      <c r="F215" s="57"/>
      <c r="I215" s="57"/>
    </row>
    <row r="216" spans="6:9" s="58" customFormat="1" ht="12.75">
      <c r="F216" s="57"/>
      <c r="I216" s="57"/>
    </row>
    <row r="217" spans="6:9" s="58" customFormat="1" ht="12.75">
      <c r="F217" s="57"/>
      <c r="I217" s="57"/>
    </row>
    <row r="218" spans="6:9" s="58" customFormat="1" ht="12.75">
      <c r="F218" s="57"/>
      <c r="I218" s="57"/>
    </row>
    <row r="219" spans="6:9" s="58" customFormat="1" ht="12.75">
      <c r="F219" s="57"/>
      <c r="I219" s="57"/>
    </row>
    <row r="220" spans="6:9" s="58" customFormat="1" ht="12.75">
      <c r="F220" s="57"/>
      <c r="I220" s="57"/>
    </row>
    <row r="221" spans="6:9" s="58" customFormat="1" ht="12.75">
      <c r="F221" s="57"/>
      <c r="I221" s="57"/>
    </row>
    <row r="222" spans="6:9" s="58" customFormat="1" ht="12.75">
      <c r="F222" s="57"/>
      <c r="I222" s="57"/>
    </row>
    <row r="223" spans="6:9" s="58" customFormat="1" ht="12.75">
      <c r="F223" s="57"/>
      <c r="I223" s="57"/>
    </row>
    <row r="224" spans="6:9" s="58" customFormat="1" ht="12.75">
      <c r="F224" s="57"/>
      <c r="I224" s="57"/>
    </row>
    <row r="225" spans="6:9" s="58" customFormat="1" ht="12.75">
      <c r="F225" s="57"/>
      <c r="I225" s="57"/>
    </row>
    <row r="226" spans="6:9" s="58" customFormat="1" ht="12.75">
      <c r="F226" s="57"/>
      <c r="I226" s="57"/>
    </row>
    <row r="227" spans="6:9" s="58" customFormat="1" ht="12.75">
      <c r="F227" s="57"/>
      <c r="I227" s="57"/>
    </row>
    <row r="228" spans="6:9" s="58" customFormat="1" ht="12.75">
      <c r="F228" s="57"/>
      <c r="I228" s="57"/>
    </row>
    <row r="229" spans="6:9" s="58" customFormat="1" ht="12.75">
      <c r="F229" s="57"/>
      <c r="I229" s="57"/>
    </row>
    <row r="230" spans="6:9" s="58" customFormat="1" ht="12.75">
      <c r="F230" s="57"/>
      <c r="I230" s="57"/>
    </row>
    <row r="231" spans="6:9" s="58" customFormat="1" ht="12.75">
      <c r="F231" s="57"/>
      <c r="I231" s="57"/>
    </row>
    <row r="232" spans="6:9" s="58" customFormat="1" ht="12.75">
      <c r="F232" s="57"/>
      <c r="I232" s="57"/>
    </row>
    <row r="233" spans="6:9" s="58" customFormat="1" ht="12.75">
      <c r="F233" s="57"/>
      <c r="I233" s="57"/>
    </row>
    <row r="234" spans="6:9" s="58" customFormat="1" ht="12.75">
      <c r="F234" s="57"/>
      <c r="I234" s="57"/>
    </row>
    <row r="235" spans="6:9" s="58" customFormat="1" ht="12.75">
      <c r="F235" s="57"/>
      <c r="I235" s="57"/>
    </row>
    <row r="236" spans="6:9" s="58" customFormat="1" ht="12.75">
      <c r="F236" s="57"/>
      <c r="I236" s="57"/>
    </row>
    <row r="237" spans="6:9" s="58" customFormat="1" ht="12.75">
      <c r="F237" s="57"/>
      <c r="I237" s="57"/>
    </row>
    <row r="238" spans="6:9" s="58" customFormat="1" ht="12.75">
      <c r="F238" s="57"/>
      <c r="I238" s="57"/>
    </row>
    <row r="239" spans="6:9" s="58" customFormat="1" ht="12.75">
      <c r="F239" s="57"/>
      <c r="I239" s="57"/>
    </row>
    <row r="240" spans="6:9" s="58" customFormat="1" ht="12.75">
      <c r="F240" s="57"/>
      <c r="I240" s="57"/>
    </row>
    <row r="241" spans="6:9" s="58" customFormat="1" ht="12.75">
      <c r="F241" s="57"/>
      <c r="I241" s="57"/>
    </row>
    <row r="242" spans="6:9" s="58" customFormat="1" ht="12.75">
      <c r="F242" s="57"/>
      <c r="I242" s="57"/>
    </row>
    <row r="243" spans="6:9" s="58" customFormat="1" ht="12.75">
      <c r="F243" s="57"/>
      <c r="I243" s="57"/>
    </row>
    <row r="244" spans="6:9" s="58" customFormat="1" ht="12.75">
      <c r="F244" s="57"/>
      <c r="I244" s="57"/>
    </row>
    <row r="245" spans="6:9" s="58" customFormat="1" ht="12.75">
      <c r="F245" s="57"/>
      <c r="I245" s="57"/>
    </row>
    <row r="246" spans="6:9" s="58" customFormat="1" ht="12.75">
      <c r="F246" s="57"/>
      <c r="I246" s="57"/>
    </row>
    <row r="247" spans="6:9" s="58" customFormat="1" ht="12.75">
      <c r="F247" s="57"/>
      <c r="I247" s="57"/>
    </row>
    <row r="248" spans="6:9" s="58" customFormat="1" ht="12.75">
      <c r="F248" s="57"/>
      <c r="I248" s="57"/>
    </row>
    <row r="249" spans="6:9" s="58" customFormat="1" ht="12.75">
      <c r="F249" s="57"/>
      <c r="I249" s="57"/>
    </row>
    <row r="250" spans="6:9" s="58" customFormat="1" ht="12.75">
      <c r="F250" s="57"/>
      <c r="I250" s="57"/>
    </row>
    <row r="251" spans="6:9" s="58" customFormat="1" ht="12.75">
      <c r="F251" s="57"/>
      <c r="I251" s="57"/>
    </row>
    <row r="252" spans="6:9" s="58" customFormat="1" ht="12.75">
      <c r="F252" s="57"/>
      <c r="I252" s="57"/>
    </row>
    <row r="253" spans="6:9" s="58" customFormat="1" ht="12.75">
      <c r="F253" s="57"/>
      <c r="I253" s="57"/>
    </row>
    <row r="254" spans="6:9" s="58" customFormat="1" ht="12.75">
      <c r="F254" s="57"/>
      <c r="I254" s="57"/>
    </row>
    <row r="255" spans="6:9" s="58" customFormat="1" ht="12.75">
      <c r="F255" s="57"/>
      <c r="I255" s="57"/>
    </row>
    <row r="256" spans="6:9" s="58" customFormat="1" ht="12.75">
      <c r="F256" s="57"/>
      <c r="I256" s="57"/>
    </row>
    <row r="257" spans="6:9" s="58" customFormat="1" ht="12.75">
      <c r="F257" s="57"/>
      <c r="I257" s="57"/>
    </row>
    <row r="258" spans="6:9" s="58" customFormat="1" ht="12.75">
      <c r="F258" s="57"/>
      <c r="I258" s="57"/>
    </row>
    <row r="259" spans="6:9" s="58" customFormat="1" ht="12.75">
      <c r="F259" s="57"/>
      <c r="I259" s="57"/>
    </row>
    <row r="260" spans="6:9" s="58" customFormat="1" ht="12.75">
      <c r="F260" s="57"/>
      <c r="I260" s="57"/>
    </row>
    <row r="261" spans="6:9" s="58" customFormat="1" ht="12.75">
      <c r="F261" s="57"/>
      <c r="I261" s="57"/>
    </row>
    <row r="262" spans="6:9" s="58" customFormat="1" ht="12.75">
      <c r="F262" s="57"/>
      <c r="I262" s="57"/>
    </row>
    <row r="263" spans="6:9" s="58" customFormat="1" ht="12.75">
      <c r="F263" s="57"/>
      <c r="I263" s="57"/>
    </row>
    <row r="264" spans="6:9" s="58" customFormat="1" ht="12.75">
      <c r="F264" s="57"/>
      <c r="I264" s="57"/>
    </row>
    <row r="265" spans="6:9" s="58" customFormat="1" ht="12.75">
      <c r="F265" s="57"/>
      <c r="I265" s="57"/>
    </row>
    <row r="266" spans="6:9" s="58" customFormat="1" ht="12.75">
      <c r="F266" s="57"/>
      <c r="I266" s="57"/>
    </row>
    <row r="267" spans="6:9" s="58" customFormat="1" ht="12.75">
      <c r="F267" s="57"/>
      <c r="I267" s="57"/>
    </row>
    <row r="268" spans="6:9" s="58" customFormat="1" ht="12.75">
      <c r="F268" s="57"/>
      <c r="I268" s="57"/>
    </row>
    <row r="269" spans="6:9" s="58" customFormat="1" ht="12.75">
      <c r="F269" s="57"/>
      <c r="I269" s="57"/>
    </row>
    <row r="270" spans="6:9" s="58" customFormat="1" ht="12.75">
      <c r="F270" s="57"/>
      <c r="I270" s="57"/>
    </row>
    <row r="271" spans="6:9" s="58" customFormat="1" ht="12.75">
      <c r="F271" s="57"/>
      <c r="I271" s="57"/>
    </row>
    <row r="272" spans="6:9" s="58" customFormat="1" ht="12.75">
      <c r="F272" s="57"/>
      <c r="I272" s="57"/>
    </row>
    <row r="273" spans="6:9" s="58" customFormat="1" ht="12.75">
      <c r="F273" s="57"/>
      <c r="I273" s="57"/>
    </row>
    <row r="274" spans="6:9" s="58" customFormat="1" ht="12.75">
      <c r="F274" s="57"/>
      <c r="I274" s="57"/>
    </row>
    <row r="275" spans="6:9" s="58" customFormat="1" ht="12.75">
      <c r="F275" s="57"/>
      <c r="I275" s="57"/>
    </row>
    <row r="276" spans="6:9" s="58" customFormat="1" ht="12.75">
      <c r="F276" s="57"/>
      <c r="I276" s="57"/>
    </row>
    <row r="277" spans="6:9" s="58" customFormat="1" ht="12.75">
      <c r="F277" s="57"/>
      <c r="I277" s="57"/>
    </row>
    <row r="278" spans="6:9" s="58" customFormat="1" ht="12.75">
      <c r="F278" s="57"/>
      <c r="I278" s="57"/>
    </row>
    <row r="279" spans="6:9" s="58" customFormat="1" ht="12.75">
      <c r="F279" s="57"/>
      <c r="I279" s="57"/>
    </row>
    <row r="280" spans="6:9" s="58" customFormat="1" ht="12.75">
      <c r="F280" s="57"/>
      <c r="I280" s="57"/>
    </row>
    <row r="281" spans="6:9" s="58" customFormat="1" ht="12.75">
      <c r="F281" s="57"/>
      <c r="I281" s="57"/>
    </row>
    <row r="282" spans="6:9" s="58" customFormat="1" ht="12.75">
      <c r="F282" s="57"/>
      <c r="I282" s="57"/>
    </row>
    <row r="283" spans="6:9" s="58" customFormat="1" ht="12.75">
      <c r="F283" s="57"/>
      <c r="I283" s="57"/>
    </row>
    <row r="284" spans="6:9" s="58" customFormat="1" ht="12.75">
      <c r="F284" s="57"/>
      <c r="I284" s="57"/>
    </row>
    <row r="285" spans="6:9" s="58" customFormat="1" ht="12.75">
      <c r="F285" s="57"/>
      <c r="I285" s="57"/>
    </row>
    <row r="286" spans="6:9" s="58" customFormat="1" ht="12.75">
      <c r="F286" s="57"/>
      <c r="I286" s="57"/>
    </row>
    <row r="287" spans="6:9" s="58" customFormat="1" ht="12.75">
      <c r="F287" s="57"/>
      <c r="I287" s="57"/>
    </row>
    <row r="288" spans="6:9" s="58" customFormat="1" ht="12.75">
      <c r="F288" s="57"/>
      <c r="I288" s="57"/>
    </row>
    <row r="289" spans="6:9" s="58" customFormat="1" ht="12.75">
      <c r="F289" s="57"/>
      <c r="I289" s="57"/>
    </row>
    <row r="290" spans="6:9" s="58" customFormat="1" ht="12.75">
      <c r="F290" s="57"/>
      <c r="I290" s="57"/>
    </row>
    <row r="291" spans="6:9" s="58" customFormat="1" ht="12.75">
      <c r="F291" s="57"/>
      <c r="I291" s="57"/>
    </row>
    <row r="292" spans="6:9" s="58" customFormat="1" ht="12.75">
      <c r="F292" s="57"/>
      <c r="I292" s="57"/>
    </row>
    <row r="293" spans="6:9" s="58" customFormat="1" ht="12.75">
      <c r="F293" s="57"/>
      <c r="I293" s="57"/>
    </row>
    <row r="294" spans="6:9" s="58" customFormat="1" ht="12.75">
      <c r="F294" s="57"/>
      <c r="I294" s="57"/>
    </row>
    <row r="295" spans="6:9" s="58" customFormat="1" ht="12.75">
      <c r="F295" s="57"/>
      <c r="I295" s="57"/>
    </row>
    <row r="296" spans="6:9" s="58" customFormat="1" ht="12.75">
      <c r="F296" s="57"/>
      <c r="I296" s="57"/>
    </row>
    <row r="297" spans="6:9" s="58" customFormat="1" ht="12.75">
      <c r="F297" s="57"/>
      <c r="I297" s="57"/>
    </row>
    <row r="298" spans="6:9" s="58" customFormat="1" ht="12.75">
      <c r="F298" s="57"/>
      <c r="I298" s="57"/>
    </row>
    <row r="299" spans="6:9" s="58" customFormat="1" ht="12.75">
      <c r="F299" s="57"/>
      <c r="I299" s="57"/>
    </row>
    <row r="300" spans="6:9" s="58" customFormat="1" ht="12.75">
      <c r="F300" s="57"/>
      <c r="I300" s="57"/>
    </row>
    <row r="301" spans="6:9" s="58" customFormat="1" ht="12.75">
      <c r="F301" s="57"/>
      <c r="I301" s="57"/>
    </row>
    <row r="302" spans="6:9" s="58" customFormat="1" ht="12.75">
      <c r="F302" s="57"/>
      <c r="I302" s="57"/>
    </row>
    <row r="303" spans="6:9" s="58" customFormat="1" ht="12.75">
      <c r="F303" s="57"/>
      <c r="I303" s="57"/>
    </row>
    <row r="304" spans="6:9" s="58" customFormat="1" ht="12.75">
      <c r="F304" s="57"/>
      <c r="I304" s="57"/>
    </row>
    <row r="305" spans="6:9" s="58" customFormat="1" ht="12.75">
      <c r="F305" s="57"/>
      <c r="I305" s="57"/>
    </row>
    <row r="306" spans="6:9" s="58" customFormat="1" ht="12.75">
      <c r="F306" s="57"/>
      <c r="I306" s="57"/>
    </row>
    <row r="307" spans="6:9" s="58" customFormat="1" ht="12.75">
      <c r="F307" s="57"/>
      <c r="I307" s="57"/>
    </row>
    <row r="308" spans="6:9" s="58" customFormat="1" ht="12.75">
      <c r="F308" s="57"/>
      <c r="I308" s="57"/>
    </row>
    <row r="309" spans="6:9" s="58" customFormat="1" ht="12.75">
      <c r="F309" s="57"/>
      <c r="I309" s="57"/>
    </row>
    <row r="310" spans="6:9" s="58" customFormat="1" ht="12.75">
      <c r="F310" s="57"/>
      <c r="I310" s="57"/>
    </row>
    <row r="311" spans="6:9" s="58" customFormat="1" ht="12.75">
      <c r="F311" s="57"/>
      <c r="I311" s="57"/>
    </row>
    <row r="312" spans="6:9" s="58" customFormat="1" ht="12.75">
      <c r="F312" s="57"/>
      <c r="I312" s="57"/>
    </row>
    <row r="313" spans="6:9" s="58" customFormat="1" ht="12.75">
      <c r="F313" s="57"/>
      <c r="I313" s="57"/>
    </row>
    <row r="314" spans="6:9" s="58" customFormat="1" ht="12.75">
      <c r="F314" s="57"/>
      <c r="I314" s="57"/>
    </row>
    <row r="315" spans="6:9" s="58" customFormat="1" ht="12.75">
      <c r="F315" s="57"/>
      <c r="I315" s="57"/>
    </row>
    <row r="316" spans="6:9" s="58" customFormat="1" ht="12.75">
      <c r="F316" s="57"/>
      <c r="I316" s="57"/>
    </row>
    <row r="317" spans="6:9" s="58" customFormat="1" ht="12.75">
      <c r="F317" s="57"/>
      <c r="I317" s="57"/>
    </row>
    <row r="318" spans="6:9" s="58" customFormat="1" ht="12.75">
      <c r="F318" s="57"/>
      <c r="I318" s="57"/>
    </row>
    <row r="319" spans="6:9" s="58" customFormat="1" ht="12.75">
      <c r="F319" s="57"/>
      <c r="I319" s="57"/>
    </row>
    <row r="320" spans="6:9" s="58" customFormat="1" ht="12.75">
      <c r="F320" s="57"/>
      <c r="I320" s="57"/>
    </row>
    <row r="321" spans="6:9" s="58" customFormat="1" ht="12.75">
      <c r="F321" s="57"/>
      <c r="I321" s="57"/>
    </row>
    <row r="322" spans="6:9" s="58" customFormat="1" ht="12.75">
      <c r="F322" s="57"/>
      <c r="I322" s="57"/>
    </row>
    <row r="323" spans="6:9" s="58" customFormat="1" ht="12.75">
      <c r="F323" s="57"/>
      <c r="I323" s="57"/>
    </row>
    <row r="324" spans="6:9" s="58" customFormat="1" ht="12.75">
      <c r="F324" s="57"/>
      <c r="I324" s="57"/>
    </row>
    <row r="325" spans="6:9" s="58" customFormat="1" ht="12.75">
      <c r="F325" s="57"/>
      <c r="I325" s="57"/>
    </row>
    <row r="326" spans="6:9" s="58" customFormat="1" ht="12.75">
      <c r="F326" s="57"/>
      <c r="I326" s="57"/>
    </row>
    <row r="327" spans="6:9" s="58" customFormat="1" ht="12.75">
      <c r="F327" s="57"/>
      <c r="I327" s="57"/>
    </row>
    <row r="328" spans="6:9" s="58" customFormat="1" ht="12.75">
      <c r="F328" s="57"/>
      <c r="I328" s="57"/>
    </row>
    <row r="329" spans="6:9" s="58" customFormat="1" ht="12.75">
      <c r="F329" s="57"/>
      <c r="I329" s="57"/>
    </row>
    <row r="330" spans="6:9" s="58" customFormat="1" ht="12.75">
      <c r="F330" s="57"/>
      <c r="I330" s="57"/>
    </row>
    <row r="331" spans="6:9" s="58" customFormat="1" ht="12.75">
      <c r="F331" s="57"/>
      <c r="I331" s="57"/>
    </row>
    <row r="332" spans="6:9" s="58" customFormat="1" ht="12.75">
      <c r="F332" s="57"/>
      <c r="I332" s="57"/>
    </row>
    <row r="333" spans="6:9" s="58" customFormat="1" ht="12.75">
      <c r="F333" s="57"/>
      <c r="I333" s="57"/>
    </row>
    <row r="334" spans="6:9" s="58" customFormat="1" ht="12.75">
      <c r="F334" s="57"/>
      <c r="I334" s="57"/>
    </row>
    <row r="335" spans="6:9" s="58" customFormat="1" ht="12.75">
      <c r="F335" s="57"/>
      <c r="I335" s="57"/>
    </row>
    <row r="336" spans="6:9" s="58" customFormat="1" ht="12.75">
      <c r="F336" s="57"/>
      <c r="I336" s="57"/>
    </row>
    <row r="337" spans="6:9" s="58" customFormat="1" ht="12.75">
      <c r="F337" s="57"/>
      <c r="I337" s="57"/>
    </row>
    <row r="338" spans="6:9" s="58" customFormat="1" ht="12.75">
      <c r="F338" s="57"/>
      <c r="I338" s="57"/>
    </row>
    <row r="339" spans="6:9" s="58" customFormat="1" ht="12.75">
      <c r="F339" s="57"/>
      <c r="I339" s="57"/>
    </row>
    <row r="340" spans="6:9" s="58" customFormat="1" ht="12.75">
      <c r="F340" s="57"/>
      <c r="I340" s="57"/>
    </row>
    <row r="341" spans="6:9" s="58" customFormat="1" ht="12.75">
      <c r="F341" s="57"/>
      <c r="I341" s="57"/>
    </row>
    <row r="342" spans="6:9" s="58" customFormat="1" ht="12.75">
      <c r="F342" s="57"/>
      <c r="I342" s="57"/>
    </row>
    <row r="343" spans="6:9" s="58" customFormat="1" ht="12.75">
      <c r="F343" s="57"/>
      <c r="I343" s="57"/>
    </row>
    <row r="344" spans="6:9" s="58" customFormat="1" ht="12.75">
      <c r="F344" s="57"/>
      <c r="I344" s="57"/>
    </row>
    <row r="345" spans="6:9" s="58" customFormat="1" ht="12.75">
      <c r="F345" s="57"/>
      <c r="I345" s="57"/>
    </row>
    <row r="346" spans="6:9" s="58" customFormat="1" ht="12.75">
      <c r="F346" s="57"/>
      <c r="I346" s="57"/>
    </row>
    <row r="347" spans="6:9" s="58" customFormat="1" ht="12.75">
      <c r="F347" s="57"/>
      <c r="I347" s="57"/>
    </row>
    <row r="348" spans="6:9" s="58" customFormat="1" ht="12.75">
      <c r="F348" s="57"/>
      <c r="I348" s="57"/>
    </row>
    <row r="349" spans="6:9" s="58" customFormat="1" ht="12.75">
      <c r="F349" s="57"/>
      <c r="I349" s="57"/>
    </row>
    <row r="350" spans="6:9" s="58" customFormat="1" ht="12.75">
      <c r="F350" s="57"/>
      <c r="I350" s="57"/>
    </row>
    <row r="351" spans="6:9" s="58" customFormat="1" ht="12.75">
      <c r="F351" s="57"/>
      <c r="I351" s="57"/>
    </row>
    <row r="352" spans="6:9" s="58" customFormat="1" ht="12.75">
      <c r="F352" s="57"/>
      <c r="I352" s="57"/>
    </row>
    <row r="353" spans="6:9" s="58" customFormat="1" ht="12.75">
      <c r="F353" s="57"/>
      <c r="I353" s="57"/>
    </row>
    <row r="354" spans="6:9" s="58" customFormat="1" ht="12.75">
      <c r="F354" s="57"/>
      <c r="I354" s="57"/>
    </row>
    <row r="355" spans="6:9" s="58" customFormat="1" ht="12.75">
      <c r="F355" s="57"/>
      <c r="I355" s="57"/>
    </row>
    <row r="356" spans="6:9" s="58" customFormat="1" ht="12.75">
      <c r="F356" s="57"/>
      <c r="I356" s="57"/>
    </row>
    <row r="357" spans="6:9" s="58" customFormat="1" ht="12.75">
      <c r="F357" s="57"/>
      <c r="I357" s="57"/>
    </row>
    <row r="358" spans="6:9" s="58" customFormat="1" ht="12.75">
      <c r="F358" s="57"/>
      <c r="I358" s="57"/>
    </row>
    <row r="359" spans="6:9" s="58" customFormat="1" ht="12.75">
      <c r="F359" s="57"/>
      <c r="I359" s="57"/>
    </row>
    <row r="360" spans="6:9" s="58" customFormat="1" ht="12.75">
      <c r="F360" s="57"/>
      <c r="I360" s="57"/>
    </row>
    <row r="361" spans="6:9" s="58" customFormat="1" ht="12.75">
      <c r="F361" s="57"/>
      <c r="I361" s="57"/>
    </row>
    <row r="362" spans="6:9" s="58" customFormat="1" ht="12.75">
      <c r="F362" s="57"/>
      <c r="I362" s="57"/>
    </row>
    <row r="363" spans="6:9" s="58" customFormat="1" ht="12.75">
      <c r="F363" s="57"/>
      <c r="I363" s="57"/>
    </row>
    <row r="364" spans="6:9" s="58" customFormat="1" ht="12.75">
      <c r="F364" s="57"/>
      <c r="I364" s="57"/>
    </row>
    <row r="365" spans="6:9" s="58" customFormat="1" ht="12.75">
      <c r="F365" s="57"/>
      <c r="I365" s="57"/>
    </row>
    <row r="366" spans="6:9" s="58" customFormat="1" ht="12.75">
      <c r="F366" s="57"/>
      <c r="I366" s="57"/>
    </row>
    <row r="367" spans="6:9" s="58" customFormat="1" ht="12.75">
      <c r="F367" s="57"/>
      <c r="I367" s="57"/>
    </row>
    <row r="368" spans="6:9" s="58" customFormat="1" ht="12.75">
      <c r="F368" s="57"/>
      <c r="I368" s="57"/>
    </row>
    <row r="369" spans="6:9" s="58" customFormat="1" ht="12.75">
      <c r="F369" s="57"/>
      <c r="I369" s="57"/>
    </row>
    <row r="370" spans="6:9" s="58" customFormat="1" ht="12.75">
      <c r="F370" s="57"/>
      <c r="I370" s="57"/>
    </row>
    <row r="371" spans="6:9" s="58" customFormat="1" ht="12.75">
      <c r="F371" s="57"/>
      <c r="I371" s="57"/>
    </row>
    <row r="372" spans="6:9" s="58" customFormat="1" ht="12.75">
      <c r="F372" s="57"/>
      <c r="I372" s="57"/>
    </row>
    <row r="373" spans="6:9" s="58" customFormat="1" ht="12.75">
      <c r="F373" s="57"/>
      <c r="I373" s="57"/>
    </row>
    <row r="374" spans="6:9" s="58" customFormat="1" ht="12.75">
      <c r="F374" s="57"/>
      <c r="I374" s="57"/>
    </row>
    <row r="375" spans="6:9" s="58" customFormat="1" ht="12.75">
      <c r="F375" s="57"/>
      <c r="I375" s="57"/>
    </row>
    <row r="376" spans="6:9" s="58" customFormat="1" ht="12.75">
      <c r="F376" s="57"/>
      <c r="I376" s="57"/>
    </row>
    <row r="377" spans="6:9" s="58" customFormat="1" ht="12.75">
      <c r="F377" s="57"/>
      <c r="I377" s="57"/>
    </row>
    <row r="378" spans="6:9" s="58" customFormat="1" ht="12.75">
      <c r="F378" s="57"/>
      <c r="I378" s="57"/>
    </row>
    <row r="379" spans="6:9" s="58" customFormat="1" ht="12.75">
      <c r="F379" s="57"/>
      <c r="I379" s="57"/>
    </row>
    <row r="380" spans="6:9" s="58" customFormat="1" ht="12.75">
      <c r="F380" s="57"/>
      <c r="I380" s="57"/>
    </row>
    <row r="381" spans="6:9" s="58" customFormat="1" ht="12.75">
      <c r="F381" s="57"/>
      <c r="I381" s="57"/>
    </row>
    <row r="382" spans="6:9" s="58" customFormat="1" ht="12.75">
      <c r="F382" s="57"/>
      <c r="I382" s="57"/>
    </row>
    <row r="383" spans="6:9" s="58" customFormat="1" ht="12.75">
      <c r="F383" s="57"/>
      <c r="I383" s="57"/>
    </row>
    <row r="384" spans="6:9" s="58" customFormat="1" ht="12.75">
      <c r="F384" s="57"/>
      <c r="I384" s="57"/>
    </row>
    <row r="385" spans="6:9" s="58" customFormat="1" ht="12.75">
      <c r="F385" s="57"/>
      <c r="I385" s="57"/>
    </row>
    <row r="386" spans="6:9" s="58" customFormat="1" ht="12.75">
      <c r="F386" s="57"/>
      <c r="I386" s="57"/>
    </row>
    <row r="387" spans="6:9" s="58" customFormat="1" ht="12.75">
      <c r="F387" s="57"/>
      <c r="I387" s="57"/>
    </row>
    <row r="388" spans="6:9" s="58" customFormat="1" ht="12.75">
      <c r="F388" s="57"/>
      <c r="I388" s="57"/>
    </row>
    <row r="389" spans="6:9" s="58" customFormat="1" ht="12.75">
      <c r="F389" s="57"/>
      <c r="I389" s="57"/>
    </row>
    <row r="390" spans="6:9" s="58" customFormat="1" ht="12.75">
      <c r="F390" s="57"/>
      <c r="I390" s="57"/>
    </row>
    <row r="391" spans="6:9" s="58" customFormat="1" ht="12.75">
      <c r="F391" s="57"/>
      <c r="I391" s="57"/>
    </row>
    <row r="392" spans="6:9" s="58" customFormat="1" ht="12.75">
      <c r="F392" s="57"/>
      <c r="I392" s="57"/>
    </row>
    <row r="393" spans="6:9" s="58" customFormat="1" ht="12.75">
      <c r="F393" s="57"/>
      <c r="I393" s="57"/>
    </row>
    <row r="394" spans="6:9" s="58" customFormat="1" ht="12.75">
      <c r="F394" s="57"/>
      <c r="I394" s="57"/>
    </row>
    <row r="395" spans="6:9" s="58" customFormat="1" ht="12.75">
      <c r="F395" s="57"/>
      <c r="I395" s="57"/>
    </row>
    <row r="396" spans="6:9" s="58" customFormat="1" ht="12.75">
      <c r="F396" s="57"/>
      <c r="I396" s="57"/>
    </row>
    <row r="397" spans="6:9" s="58" customFormat="1" ht="12.75">
      <c r="F397" s="57"/>
      <c r="I397" s="57"/>
    </row>
    <row r="398" spans="6:9" s="58" customFormat="1" ht="12.75">
      <c r="F398" s="57"/>
      <c r="I398" s="57"/>
    </row>
    <row r="399" spans="6:9" s="58" customFormat="1" ht="12.75">
      <c r="F399" s="57"/>
      <c r="I399" s="57"/>
    </row>
    <row r="400" spans="6:9" s="58" customFormat="1" ht="12.75">
      <c r="F400" s="57"/>
      <c r="I400" s="57"/>
    </row>
    <row r="401" spans="6:9" s="58" customFormat="1" ht="12.75">
      <c r="F401" s="57"/>
      <c r="I401" s="57"/>
    </row>
    <row r="402" spans="6:9" s="58" customFormat="1" ht="12.75">
      <c r="F402" s="57"/>
      <c r="I402" s="57"/>
    </row>
    <row r="403" spans="6:9" s="58" customFormat="1" ht="12.75">
      <c r="F403" s="57"/>
      <c r="I403" s="57"/>
    </row>
    <row r="404" spans="6:9" s="58" customFormat="1" ht="12.75">
      <c r="F404" s="57"/>
      <c r="I404" s="57"/>
    </row>
    <row r="405" spans="6:9" s="58" customFormat="1" ht="12.75">
      <c r="F405" s="57"/>
      <c r="I405" s="57"/>
    </row>
    <row r="406" spans="6:9" s="58" customFormat="1" ht="12.75">
      <c r="F406" s="57"/>
      <c r="I406" s="57"/>
    </row>
    <row r="407" spans="6:9" s="58" customFormat="1" ht="12.75">
      <c r="F407" s="57"/>
      <c r="I407" s="57"/>
    </row>
    <row r="408" spans="6:9" s="58" customFormat="1" ht="12.75">
      <c r="F408" s="57"/>
      <c r="I408" s="57"/>
    </row>
    <row r="409" spans="6:9" s="58" customFormat="1" ht="12.75">
      <c r="F409" s="57"/>
      <c r="I409" s="57"/>
    </row>
    <row r="410" spans="6:9" s="58" customFormat="1" ht="12.75">
      <c r="F410" s="57"/>
      <c r="I410" s="57"/>
    </row>
    <row r="411" spans="6:9" s="58" customFormat="1" ht="12.75">
      <c r="F411" s="57"/>
      <c r="I411" s="57"/>
    </row>
    <row r="412" spans="6:9" s="58" customFormat="1" ht="12.75">
      <c r="F412" s="57"/>
      <c r="I412" s="57"/>
    </row>
    <row r="413" spans="6:9" s="58" customFormat="1" ht="12.75">
      <c r="F413" s="57"/>
      <c r="I413" s="57"/>
    </row>
    <row r="414" spans="6:9" s="58" customFormat="1" ht="12.75">
      <c r="F414" s="57"/>
      <c r="I414" s="57"/>
    </row>
    <row r="415" spans="6:9" s="58" customFormat="1" ht="12.75">
      <c r="F415" s="57"/>
      <c r="I415" s="57"/>
    </row>
    <row r="416" spans="6:9" s="58" customFormat="1" ht="12.75">
      <c r="F416" s="57"/>
      <c r="I416" s="57"/>
    </row>
    <row r="417" spans="6:9" s="58" customFormat="1" ht="12.75">
      <c r="F417" s="57"/>
      <c r="I417" s="57"/>
    </row>
    <row r="418" spans="6:9" s="58" customFormat="1" ht="12.75">
      <c r="F418" s="57"/>
      <c r="I418" s="57"/>
    </row>
    <row r="419" spans="6:9" s="58" customFormat="1" ht="12.75">
      <c r="F419" s="57"/>
      <c r="I419" s="57"/>
    </row>
    <row r="420" spans="6:9" s="58" customFormat="1" ht="12.75">
      <c r="F420" s="57"/>
      <c r="I420" s="57"/>
    </row>
    <row r="421" spans="6:9" s="58" customFormat="1" ht="12.75">
      <c r="F421" s="57"/>
      <c r="I421" s="57"/>
    </row>
    <row r="422" spans="6:9" s="58" customFormat="1" ht="12.75">
      <c r="F422" s="57"/>
      <c r="I422" s="57"/>
    </row>
    <row r="423" spans="6:9" s="58" customFormat="1" ht="12.75">
      <c r="F423" s="57"/>
      <c r="I423" s="57"/>
    </row>
    <row r="424" spans="6:9" s="58" customFormat="1" ht="12.75">
      <c r="F424" s="57"/>
      <c r="I424" s="57"/>
    </row>
    <row r="425" spans="6:9" s="58" customFormat="1" ht="12.75">
      <c r="F425" s="57"/>
      <c r="I425" s="57"/>
    </row>
    <row r="426" spans="6:9" s="58" customFormat="1" ht="12.75">
      <c r="F426" s="57"/>
      <c r="I426" s="57"/>
    </row>
    <row r="427" spans="6:9" s="58" customFormat="1" ht="12.75">
      <c r="F427" s="57"/>
      <c r="I427" s="57"/>
    </row>
    <row r="428" spans="6:9" s="58" customFormat="1" ht="12.75">
      <c r="F428" s="57"/>
      <c r="I428" s="57"/>
    </row>
    <row r="429" spans="6:9" s="58" customFormat="1" ht="12.75">
      <c r="F429" s="57"/>
      <c r="I429" s="57"/>
    </row>
    <row r="430" spans="6:9" s="58" customFormat="1" ht="12.75">
      <c r="F430" s="57"/>
      <c r="I430" s="57"/>
    </row>
    <row r="431" spans="6:9" s="58" customFormat="1" ht="12.75">
      <c r="F431" s="57"/>
      <c r="I431" s="57"/>
    </row>
    <row r="432" spans="6:9" s="58" customFormat="1" ht="12.75">
      <c r="F432" s="57"/>
      <c r="I432" s="57"/>
    </row>
    <row r="433" spans="6:9" s="58" customFormat="1" ht="12.75">
      <c r="F433" s="57"/>
      <c r="I433" s="57"/>
    </row>
    <row r="434" spans="6:9" s="58" customFormat="1" ht="12.75">
      <c r="F434" s="57"/>
      <c r="I434" s="57"/>
    </row>
    <row r="435" spans="6:9" s="58" customFormat="1" ht="12.75">
      <c r="F435" s="57"/>
      <c r="I435" s="57"/>
    </row>
    <row r="436" spans="6:9" s="58" customFormat="1" ht="12.75">
      <c r="F436" s="57"/>
      <c r="I436" s="57"/>
    </row>
    <row r="437" spans="6:9" s="58" customFormat="1" ht="12.75">
      <c r="F437" s="57"/>
      <c r="I437" s="57"/>
    </row>
    <row r="438" spans="6:9" s="58" customFormat="1" ht="12.75">
      <c r="F438" s="57"/>
      <c r="I438" s="57"/>
    </row>
    <row r="439" spans="6:9" s="58" customFormat="1" ht="12.75">
      <c r="F439" s="57"/>
      <c r="I439" s="57"/>
    </row>
    <row r="440" spans="6:9" s="58" customFormat="1" ht="12.75">
      <c r="F440" s="57"/>
      <c r="I440" s="57"/>
    </row>
    <row r="441" spans="6:9" s="58" customFormat="1" ht="12.75">
      <c r="F441" s="57"/>
      <c r="I441" s="57"/>
    </row>
    <row r="442" spans="6:9" s="58" customFormat="1" ht="12.75">
      <c r="F442" s="57"/>
      <c r="I442" s="57"/>
    </row>
    <row r="443" spans="6:9" s="58" customFormat="1" ht="12.75">
      <c r="F443" s="57"/>
      <c r="I443" s="57"/>
    </row>
    <row r="444" spans="6:9" s="58" customFormat="1" ht="12.75">
      <c r="F444" s="57"/>
      <c r="I444" s="57"/>
    </row>
    <row r="445" spans="6:9" s="58" customFormat="1" ht="12.75">
      <c r="F445" s="57"/>
      <c r="I445" s="57"/>
    </row>
    <row r="446" spans="6:9" s="58" customFormat="1" ht="12.75">
      <c r="F446" s="57"/>
      <c r="I446" s="57"/>
    </row>
    <row r="447" spans="6:9" s="58" customFormat="1" ht="12.75">
      <c r="F447" s="57"/>
      <c r="I447" s="57"/>
    </row>
    <row r="448" spans="6:9" s="58" customFormat="1" ht="12.75">
      <c r="F448" s="57"/>
      <c r="I448" s="57"/>
    </row>
    <row r="449" spans="6:9" s="58" customFormat="1" ht="12.75">
      <c r="F449" s="57"/>
      <c r="I449" s="57"/>
    </row>
    <row r="450" spans="6:9" s="58" customFormat="1" ht="12.75">
      <c r="F450" s="57"/>
      <c r="I450" s="57"/>
    </row>
    <row r="451" spans="6:9" s="58" customFormat="1" ht="12.75">
      <c r="F451" s="57"/>
      <c r="I451" s="57"/>
    </row>
    <row r="452" spans="6:9" s="58" customFormat="1" ht="12.75">
      <c r="F452" s="57"/>
      <c r="I452" s="57"/>
    </row>
    <row r="453" spans="6:9" s="58" customFormat="1" ht="12.75">
      <c r="F453" s="57"/>
      <c r="I453" s="57"/>
    </row>
    <row r="454" spans="6:9" s="58" customFormat="1" ht="12.75">
      <c r="F454" s="57"/>
      <c r="I454" s="57"/>
    </row>
    <row r="455" spans="6:9" s="58" customFormat="1" ht="12.75">
      <c r="F455" s="57"/>
      <c r="I455" s="57"/>
    </row>
    <row r="456" spans="6:9" s="58" customFormat="1" ht="12.75">
      <c r="F456" s="57"/>
      <c r="I456" s="57"/>
    </row>
    <row r="457" spans="6:9" s="58" customFormat="1" ht="12.75">
      <c r="F457" s="57"/>
      <c r="I457" s="57"/>
    </row>
    <row r="458" spans="6:9" s="58" customFormat="1" ht="12.75">
      <c r="F458" s="57"/>
      <c r="I458" s="57"/>
    </row>
    <row r="459" spans="6:9" s="58" customFormat="1" ht="12.75">
      <c r="F459" s="57"/>
      <c r="I459" s="57"/>
    </row>
    <row r="460" spans="6:9" s="58" customFormat="1" ht="12.75">
      <c r="F460" s="57"/>
      <c r="I460" s="57"/>
    </row>
    <row r="461" spans="6:9" s="58" customFormat="1" ht="12.75">
      <c r="F461" s="57"/>
      <c r="I461" s="57"/>
    </row>
    <row r="462" spans="6:9" s="58" customFormat="1" ht="12.75">
      <c r="F462" s="57"/>
      <c r="I462" s="57"/>
    </row>
    <row r="463" spans="6:9" s="58" customFormat="1" ht="12.75">
      <c r="F463" s="57"/>
      <c r="I463" s="57"/>
    </row>
    <row r="464" spans="6:9" s="58" customFormat="1" ht="12.75">
      <c r="F464" s="57"/>
      <c r="I464" s="57"/>
    </row>
    <row r="465" spans="6:9" s="58" customFormat="1" ht="12.75">
      <c r="F465" s="57"/>
      <c r="I465" s="57"/>
    </row>
    <row r="466" spans="6:9" s="58" customFormat="1" ht="12.75">
      <c r="F466" s="57"/>
      <c r="I466" s="57"/>
    </row>
    <row r="467" spans="6:9" s="58" customFormat="1" ht="12.75">
      <c r="F467" s="57"/>
      <c r="I467" s="57"/>
    </row>
    <row r="468" spans="6:9" s="58" customFormat="1" ht="12.75">
      <c r="F468" s="57"/>
      <c r="I468" s="57"/>
    </row>
    <row r="469" spans="6:9" s="58" customFormat="1" ht="12.75">
      <c r="F469" s="57"/>
      <c r="I469" s="57"/>
    </row>
    <row r="470" spans="6:9" s="58" customFormat="1" ht="12.75">
      <c r="F470" s="57"/>
      <c r="I470" s="57"/>
    </row>
    <row r="471" spans="6:9" s="58" customFormat="1" ht="12.75">
      <c r="F471" s="57"/>
      <c r="I471" s="57"/>
    </row>
    <row r="472" spans="6:9" s="58" customFormat="1" ht="12.75">
      <c r="F472" s="57"/>
      <c r="I472" s="57"/>
    </row>
    <row r="473" spans="6:9" s="58" customFormat="1" ht="12.75">
      <c r="F473" s="57"/>
      <c r="I473" s="57"/>
    </row>
    <row r="474" spans="6:9" s="58" customFormat="1" ht="12.75">
      <c r="F474" s="57"/>
      <c r="I474" s="57"/>
    </row>
    <row r="475" spans="6:9" s="58" customFormat="1" ht="12.75">
      <c r="F475" s="57"/>
      <c r="I475" s="57"/>
    </row>
    <row r="476" spans="6:9" s="58" customFormat="1" ht="12.75">
      <c r="F476" s="57"/>
      <c r="I476" s="57"/>
    </row>
    <row r="477" spans="6:9" s="58" customFormat="1" ht="12.75">
      <c r="F477" s="57"/>
      <c r="I477" s="57"/>
    </row>
    <row r="478" spans="6:9" s="58" customFormat="1" ht="12.75">
      <c r="F478" s="57"/>
      <c r="I478" s="57"/>
    </row>
    <row r="479" spans="6:9" s="58" customFormat="1" ht="12.75">
      <c r="F479" s="57"/>
      <c r="I479" s="57"/>
    </row>
    <row r="480" spans="6:9" s="58" customFormat="1" ht="12.75">
      <c r="F480" s="57"/>
      <c r="I480" s="57"/>
    </row>
    <row r="481" spans="6:9" s="58" customFormat="1" ht="12.75">
      <c r="F481" s="57"/>
      <c r="I481" s="57"/>
    </row>
    <row r="482" spans="6:9" s="58" customFormat="1" ht="12.75">
      <c r="F482" s="57"/>
      <c r="I482" s="57"/>
    </row>
    <row r="483" spans="6:9" s="58" customFormat="1" ht="12.75">
      <c r="F483" s="57"/>
      <c r="I483" s="57"/>
    </row>
    <row r="484" spans="6:9" s="58" customFormat="1" ht="12.75">
      <c r="F484" s="57"/>
      <c r="I484" s="57"/>
    </row>
    <row r="485" spans="6:9" s="58" customFormat="1" ht="12.75">
      <c r="F485" s="57"/>
      <c r="I485" s="57"/>
    </row>
    <row r="486" spans="6:9" s="58" customFormat="1" ht="12.75">
      <c r="F486" s="57"/>
      <c r="I486" s="57"/>
    </row>
    <row r="487" spans="6:9" s="58" customFormat="1" ht="12.75">
      <c r="F487" s="57"/>
      <c r="I487" s="57"/>
    </row>
    <row r="488" spans="6:9" s="58" customFormat="1" ht="12.75">
      <c r="F488" s="57"/>
      <c r="I488" s="57"/>
    </row>
    <row r="489" spans="6:9" s="58" customFormat="1" ht="12.75">
      <c r="F489" s="57"/>
      <c r="I489" s="57"/>
    </row>
    <row r="490" spans="6:9" s="58" customFormat="1" ht="12.75">
      <c r="F490" s="57"/>
      <c r="I490" s="57"/>
    </row>
    <row r="491" spans="6:9" s="58" customFormat="1" ht="12.75">
      <c r="F491" s="57"/>
      <c r="I491" s="57"/>
    </row>
    <row r="492" spans="6:9" s="58" customFormat="1" ht="12.75">
      <c r="F492" s="57"/>
      <c r="I492" s="57"/>
    </row>
    <row r="493" spans="6:9" s="58" customFormat="1" ht="12.75">
      <c r="F493" s="57"/>
      <c r="I493" s="57"/>
    </row>
    <row r="494" spans="6:9" s="58" customFormat="1" ht="12.75">
      <c r="F494" s="57"/>
      <c r="I494" s="57"/>
    </row>
    <row r="495" spans="6:9" s="58" customFormat="1" ht="12.75">
      <c r="F495" s="57"/>
      <c r="I495" s="57"/>
    </row>
    <row r="496" spans="6:9" s="58" customFormat="1" ht="12.75">
      <c r="F496" s="57"/>
      <c r="I496" s="57"/>
    </row>
    <row r="497" spans="6:9" s="58" customFormat="1" ht="12.75">
      <c r="F497" s="57"/>
      <c r="I497" s="57"/>
    </row>
    <row r="498" spans="6:9" s="58" customFormat="1" ht="12.75">
      <c r="F498" s="57"/>
      <c r="I498" s="57"/>
    </row>
    <row r="499" spans="6:9" s="58" customFormat="1" ht="12.75">
      <c r="F499" s="57"/>
      <c r="I499" s="57"/>
    </row>
    <row r="500" spans="6:9" s="58" customFormat="1" ht="12.75">
      <c r="F500" s="57"/>
      <c r="I500" s="57"/>
    </row>
    <row r="501" spans="6:9" s="58" customFormat="1" ht="12.75">
      <c r="F501" s="57"/>
      <c r="I501" s="57"/>
    </row>
    <row r="502" spans="6:9" s="58" customFormat="1" ht="12.75">
      <c r="F502" s="57"/>
      <c r="I502" s="57"/>
    </row>
    <row r="503" spans="6:9" s="58" customFormat="1" ht="12.75">
      <c r="F503" s="57"/>
      <c r="I503" s="57"/>
    </row>
    <row r="504" spans="6:9" s="58" customFormat="1" ht="12.75">
      <c r="F504" s="57"/>
      <c r="I504" s="57"/>
    </row>
    <row r="505" spans="6:9" s="58" customFormat="1" ht="12.75">
      <c r="F505" s="57"/>
      <c r="I505" s="57"/>
    </row>
    <row r="506" spans="6:9" s="58" customFormat="1" ht="12.75">
      <c r="F506" s="57"/>
      <c r="I506" s="57"/>
    </row>
    <row r="507" spans="6:9" s="58" customFormat="1" ht="12.75">
      <c r="F507" s="57"/>
      <c r="I507" s="57"/>
    </row>
    <row r="508" spans="6:9" s="58" customFormat="1" ht="12.75">
      <c r="F508" s="57"/>
      <c r="I508" s="57"/>
    </row>
    <row r="509" spans="6:9" s="58" customFormat="1" ht="12.75">
      <c r="F509" s="57"/>
      <c r="I509" s="57"/>
    </row>
    <row r="510" spans="6:9" s="58" customFormat="1" ht="12.75">
      <c r="F510" s="57"/>
      <c r="I510" s="57"/>
    </row>
    <row r="511" spans="6:9" s="58" customFormat="1" ht="12.75">
      <c r="F511" s="57"/>
      <c r="I511" s="57"/>
    </row>
    <row r="512" spans="6:9" s="58" customFormat="1" ht="12.75">
      <c r="F512" s="57"/>
      <c r="I512" s="57"/>
    </row>
    <row r="513" spans="6:9" s="58" customFormat="1" ht="12.75">
      <c r="F513" s="57"/>
      <c r="I513" s="57"/>
    </row>
    <row r="514" spans="6:9" s="58" customFormat="1" ht="12.75">
      <c r="F514" s="57"/>
      <c r="I514" s="57"/>
    </row>
    <row r="515" spans="6:9" s="58" customFormat="1" ht="12.75">
      <c r="F515" s="57"/>
      <c r="I515" s="57"/>
    </row>
    <row r="516" spans="6:9" s="58" customFormat="1" ht="12.75">
      <c r="F516" s="57"/>
      <c r="I516" s="57"/>
    </row>
    <row r="517" spans="6:9" s="58" customFormat="1" ht="12.75">
      <c r="F517" s="57"/>
      <c r="I517" s="57"/>
    </row>
    <row r="518" spans="6:9" s="58" customFormat="1" ht="12.75">
      <c r="F518" s="57"/>
      <c r="I518" s="57"/>
    </row>
    <row r="519" spans="6:9" s="58" customFormat="1" ht="12.75">
      <c r="F519" s="57"/>
      <c r="I519" s="57"/>
    </row>
    <row r="520" spans="6:9" s="58" customFormat="1" ht="12.75">
      <c r="F520" s="57"/>
      <c r="I520" s="57"/>
    </row>
    <row r="521" spans="6:9" s="58" customFormat="1" ht="12.75">
      <c r="F521" s="57"/>
      <c r="I521" s="57"/>
    </row>
    <row r="522" spans="6:9" s="58" customFormat="1" ht="12.75">
      <c r="F522" s="57"/>
      <c r="I522" s="57"/>
    </row>
    <row r="523" spans="6:9" s="58" customFormat="1" ht="12.75">
      <c r="F523" s="57"/>
      <c r="I523" s="57"/>
    </row>
    <row r="524" spans="6:9" s="58" customFormat="1" ht="12.75">
      <c r="F524" s="57"/>
      <c r="I524" s="57"/>
    </row>
    <row r="525" spans="6:9" s="58" customFormat="1" ht="12.75">
      <c r="F525" s="57"/>
      <c r="I525" s="57"/>
    </row>
    <row r="526" spans="6:9" s="58" customFormat="1" ht="12.75">
      <c r="F526" s="57"/>
      <c r="I526" s="57"/>
    </row>
    <row r="527" spans="6:9" s="58" customFormat="1" ht="12.75">
      <c r="F527" s="57"/>
      <c r="I527" s="57"/>
    </row>
    <row r="528" spans="6:9" s="58" customFormat="1" ht="12.75">
      <c r="F528" s="57"/>
      <c r="I528" s="57"/>
    </row>
    <row r="529" spans="6:9" s="58" customFormat="1" ht="12.75">
      <c r="F529" s="57"/>
      <c r="I529" s="57"/>
    </row>
    <row r="530" spans="6:9" s="58" customFormat="1" ht="12.75">
      <c r="F530" s="57"/>
      <c r="I530" s="57"/>
    </row>
    <row r="531" spans="6:9" s="58" customFormat="1" ht="12.75">
      <c r="F531" s="57"/>
      <c r="I531" s="57"/>
    </row>
    <row r="532" spans="6:9" s="58" customFormat="1" ht="12.75">
      <c r="F532" s="57"/>
      <c r="I532" s="57"/>
    </row>
    <row r="533" spans="6:9" s="58" customFormat="1" ht="12.75">
      <c r="F533" s="57"/>
      <c r="I533" s="57"/>
    </row>
    <row r="534" spans="6:9" s="58" customFormat="1" ht="12.75">
      <c r="F534" s="57"/>
      <c r="I534" s="57"/>
    </row>
    <row r="535" spans="6:9" s="58" customFormat="1" ht="12.75">
      <c r="F535" s="57"/>
      <c r="I535" s="57"/>
    </row>
    <row r="536" spans="6:9" s="58" customFormat="1" ht="12.75">
      <c r="F536" s="57"/>
      <c r="I536" s="57"/>
    </row>
    <row r="537" spans="6:9" s="58" customFormat="1" ht="12.75">
      <c r="F537" s="57"/>
      <c r="I537" s="57"/>
    </row>
    <row r="538" spans="6:9" s="58" customFormat="1" ht="12.75">
      <c r="F538" s="57"/>
      <c r="I538" s="57"/>
    </row>
    <row r="539" spans="6:9" s="58" customFormat="1" ht="12.75">
      <c r="F539" s="57"/>
      <c r="I539" s="57"/>
    </row>
    <row r="540" spans="6:9" s="58" customFormat="1" ht="12.75">
      <c r="F540" s="57"/>
      <c r="I540" s="57"/>
    </row>
    <row r="541" spans="6:9" s="58" customFormat="1" ht="12.75">
      <c r="F541" s="57"/>
      <c r="I541" s="57"/>
    </row>
    <row r="542" spans="6:9" s="58" customFormat="1" ht="12.75">
      <c r="F542" s="57"/>
      <c r="I542" s="57"/>
    </row>
    <row r="543" spans="6:9" s="58" customFormat="1" ht="12.75">
      <c r="F543" s="57"/>
      <c r="I543" s="57"/>
    </row>
    <row r="544" spans="6:9" s="58" customFormat="1" ht="12.75">
      <c r="F544" s="57"/>
      <c r="I544" s="57"/>
    </row>
    <row r="545" spans="6:9" s="58" customFormat="1" ht="12.75">
      <c r="F545" s="57"/>
      <c r="I545" s="57"/>
    </row>
    <row r="546" spans="6:9" s="58" customFormat="1" ht="12.75">
      <c r="F546" s="57"/>
      <c r="I546" s="57"/>
    </row>
    <row r="547" spans="6:9" s="58" customFormat="1" ht="12.75">
      <c r="F547" s="57"/>
      <c r="I547" s="57"/>
    </row>
    <row r="548" spans="6:9" s="58" customFormat="1" ht="12.75">
      <c r="F548" s="57"/>
      <c r="I548" s="57"/>
    </row>
    <row r="549" spans="6:9" s="58" customFormat="1" ht="12.75">
      <c r="F549" s="57"/>
      <c r="I549" s="57"/>
    </row>
    <row r="550" spans="6:9" s="58" customFormat="1" ht="12.75">
      <c r="F550" s="57"/>
      <c r="I550" s="57"/>
    </row>
    <row r="551" spans="6:9" s="58" customFormat="1" ht="12.75">
      <c r="F551" s="57"/>
      <c r="I551" s="57"/>
    </row>
    <row r="552" spans="6:9" s="58" customFormat="1" ht="12.75">
      <c r="F552" s="57"/>
      <c r="I552" s="57"/>
    </row>
    <row r="553" spans="6:9" s="58" customFormat="1" ht="12.75">
      <c r="F553" s="57"/>
      <c r="I553" s="57"/>
    </row>
    <row r="554" spans="6:9" s="58" customFormat="1" ht="12.75">
      <c r="F554" s="57"/>
      <c r="I554" s="57"/>
    </row>
    <row r="555" spans="6:9" s="58" customFormat="1" ht="12.75">
      <c r="F555" s="57"/>
      <c r="I555" s="57"/>
    </row>
    <row r="556" spans="6:9" s="58" customFormat="1" ht="12.75">
      <c r="F556" s="57"/>
      <c r="I556" s="57"/>
    </row>
    <row r="557" spans="6:9" s="58" customFormat="1" ht="12.75">
      <c r="F557" s="57"/>
      <c r="I557" s="57"/>
    </row>
    <row r="558" spans="6:9" s="58" customFormat="1" ht="12.75">
      <c r="F558" s="57"/>
      <c r="I558" s="57"/>
    </row>
    <row r="559" spans="6:9" s="58" customFormat="1" ht="12.75">
      <c r="F559" s="57"/>
      <c r="I559" s="57"/>
    </row>
    <row r="560" spans="6:9" s="58" customFormat="1" ht="12.75">
      <c r="F560" s="57"/>
      <c r="I560" s="57"/>
    </row>
    <row r="561" spans="6:9" s="58" customFormat="1" ht="12.75">
      <c r="F561" s="57"/>
      <c r="I561" s="57"/>
    </row>
    <row r="562" spans="6:9" s="58" customFormat="1" ht="12.75">
      <c r="F562" s="57"/>
      <c r="I562" s="57"/>
    </row>
    <row r="563" spans="6:9" s="58" customFormat="1" ht="12.75">
      <c r="F563" s="57"/>
      <c r="I563" s="57"/>
    </row>
    <row r="564" spans="6:9" s="58" customFormat="1" ht="12.75">
      <c r="F564" s="57"/>
      <c r="I564" s="57"/>
    </row>
    <row r="565" spans="6:9" s="58" customFormat="1" ht="12.75">
      <c r="F565" s="57"/>
      <c r="I565" s="57"/>
    </row>
    <row r="566" spans="6:9" s="58" customFormat="1" ht="12.75">
      <c r="F566" s="57"/>
      <c r="I566" s="57"/>
    </row>
    <row r="567" spans="6:9" s="58" customFormat="1" ht="12.75">
      <c r="F567" s="57"/>
      <c r="I567" s="57"/>
    </row>
    <row r="568" spans="6:9" s="58" customFormat="1" ht="12.75">
      <c r="F568" s="57"/>
      <c r="I568" s="57"/>
    </row>
    <row r="569" spans="6:9" s="58" customFormat="1" ht="12.75">
      <c r="F569" s="57"/>
      <c r="I569" s="57"/>
    </row>
    <row r="570" spans="6:9" s="58" customFormat="1" ht="12.75">
      <c r="F570" s="57"/>
      <c r="I570" s="57"/>
    </row>
    <row r="571" spans="6:9" s="58" customFormat="1" ht="12.75">
      <c r="F571" s="57"/>
      <c r="I571" s="57"/>
    </row>
    <row r="572" spans="6:9" s="58" customFormat="1" ht="12.75">
      <c r="F572" s="57"/>
      <c r="I572" s="57"/>
    </row>
    <row r="573" spans="6:9" s="58" customFormat="1" ht="12.75">
      <c r="F573" s="57"/>
      <c r="I573" s="57"/>
    </row>
    <row r="574" spans="6:9" s="58" customFormat="1" ht="12.75">
      <c r="F574" s="57"/>
      <c r="I574" s="57"/>
    </row>
    <row r="575" spans="6:9" s="58" customFormat="1" ht="12.75">
      <c r="F575" s="57"/>
      <c r="I575" s="57"/>
    </row>
    <row r="576" spans="6:9" s="58" customFormat="1" ht="12.75">
      <c r="F576" s="57"/>
      <c r="I576" s="57"/>
    </row>
    <row r="577" spans="6:9" s="58" customFormat="1" ht="12.75">
      <c r="F577" s="57"/>
      <c r="I577" s="57"/>
    </row>
    <row r="578" spans="6:9" s="58" customFormat="1" ht="12.75">
      <c r="F578" s="57"/>
      <c r="I578" s="57"/>
    </row>
    <row r="579" spans="6:9" s="58" customFormat="1" ht="12.75">
      <c r="F579" s="57"/>
      <c r="I579" s="57"/>
    </row>
    <row r="580" spans="6:9" s="58" customFormat="1" ht="12.75">
      <c r="F580" s="57"/>
      <c r="I580" s="57"/>
    </row>
    <row r="581" spans="6:9" s="58" customFormat="1" ht="12.75">
      <c r="F581" s="57"/>
      <c r="I581" s="57"/>
    </row>
    <row r="582" spans="6:9" s="58" customFormat="1" ht="12.75">
      <c r="F582" s="57"/>
      <c r="I582" s="57"/>
    </row>
    <row r="583" spans="6:9" s="58" customFormat="1" ht="12.75">
      <c r="F583" s="57"/>
      <c r="I583" s="57"/>
    </row>
    <row r="584" spans="6:9" s="58" customFormat="1" ht="12.75">
      <c r="F584" s="57"/>
      <c r="I584" s="57"/>
    </row>
    <row r="585" spans="6:9" s="58" customFormat="1" ht="12.75">
      <c r="F585" s="57"/>
      <c r="I585" s="57"/>
    </row>
    <row r="586" spans="6:9" s="58" customFormat="1" ht="12.75">
      <c r="F586" s="57"/>
      <c r="I586" s="57"/>
    </row>
    <row r="587" spans="6:9" s="58" customFormat="1" ht="12.75">
      <c r="F587" s="57"/>
      <c r="I587" s="57"/>
    </row>
    <row r="588" spans="6:9" s="58" customFormat="1" ht="12.75">
      <c r="F588" s="57"/>
      <c r="I588" s="57"/>
    </row>
    <row r="589" spans="6:9" s="58" customFormat="1" ht="12.75">
      <c r="F589" s="57"/>
      <c r="I589" s="57"/>
    </row>
    <row r="590" spans="6:9" s="58" customFormat="1" ht="12.75">
      <c r="F590" s="57"/>
      <c r="I590" s="57"/>
    </row>
    <row r="591" spans="6:9" s="58" customFormat="1" ht="12.75">
      <c r="F591" s="57"/>
      <c r="I591" s="57"/>
    </row>
    <row r="592" spans="6:9" s="58" customFormat="1" ht="12.75">
      <c r="F592" s="57"/>
      <c r="I592" s="57"/>
    </row>
    <row r="593" spans="6:9" s="58" customFormat="1" ht="12.75">
      <c r="F593" s="57"/>
      <c r="I593" s="57"/>
    </row>
    <row r="594" spans="6:9" s="58" customFormat="1" ht="12.75">
      <c r="F594" s="57"/>
      <c r="I594" s="57"/>
    </row>
    <row r="595" spans="6:9" s="58" customFormat="1" ht="12.75">
      <c r="F595" s="57"/>
      <c r="I595" s="57"/>
    </row>
    <row r="596" spans="6:9" s="58" customFormat="1" ht="12.75">
      <c r="F596" s="57"/>
      <c r="I596" s="57"/>
    </row>
    <row r="597" spans="6:9" s="58" customFormat="1" ht="12.75">
      <c r="F597" s="57"/>
      <c r="I597" s="57"/>
    </row>
    <row r="598" spans="6:9" s="58" customFormat="1" ht="12.75">
      <c r="F598" s="57"/>
      <c r="I598" s="57"/>
    </row>
    <row r="599" spans="6:9" s="58" customFormat="1" ht="12.75">
      <c r="F599" s="57"/>
      <c r="I599" s="57"/>
    </row>
    <row r="600" spans="6:9" s="58" customFormat="1" ht="12.75">
      <c r="F600" s="57"/>
      <c r="I600" s="57"/>
    </row>
    <row r="601" spans="6:9" s="58" customFormat="1" ht="12.75">
      <c r="F601" s="57"/>
      <c r="I601" s="57"/>
    </row>
    <row r="602" spans="6:9" s="58" customFormat="1" ht="12.75">
      <c r="F602" s="57"/>
      <c r="I602" s="57"/>
    </row>
    <row r="603" spans="6:9" s="58" customFormat="1" ht="12.75">
      <c r="F603" s="57"/>
      <c r="I603" s="57"/>
    </row>
    <row r="604" spans="6:9" s="58" customFormat="1" ht="12.75">
      <c r="F604" s="57"/>
      <c r="I604" s="57"/>
    </row>
    <row r="605" spans="6:9" s="58" customFormat="1" ht="12.75">
      <c r="F605" s="57"/>
      <c r="I605" s="57"/>
    </row>
    <row r="606" spans="6:9" s="58" customFormat="1" ht="12.75">
      <c r="F606" s="57"/>
      <c r="I606" s="57"/>
    </row>
    <row r="607" spans="6:9" s="58" customFormat="1" ht="12.75">
      <c r="F607" s="57"/>
      <c r="I607" s="57"/>
    </row>
    <row r="608" spans="6:9" s="58" customFormat="1" ht="12.75">
      <c r="F608" s="57"/>
      <c r="I608" s="57"/>
    </row>
    <row r="609" spans="6:9" s="58" customFormat="1" ht="12.75">
      <c r="F609" s="57"/>
      <c r="I609" s="57"/>
    </row>
    <row r="610" spans="6:9" s="58" customFormat="1" ht="12.75">
      <c r="F610" s="57"/>
      <c r="I610" s="57"/>
    </row>
    <row r="611" spans="6:9" s="58" customFormat="1" ht="12.75">
      <c r="F611" s="57"/>
      <c r="I611" s="57"/>
    </row>
    <row r="612" spans="6:9" s="58" customFormat="1" ht="12.75">
      <c r="F612" s="57"/>
      <c r="I612" s="57"/>
    </row>
    <row r="613" spans="6:9" s="58" customFormat="1" ht="12.75">
      <c r="F613" s="57"/>
      <c r="I613" s="57"/>
    </row>
    <row r="614" spans="6:9" s="58" customFormat="1" ht="12.75">
      <c r="F614" s="57"/>
      <c r="I614" s="57"/>
    </row>
    <row r="615" spans="6:9" s="58" customFormat="1" ht="12.75">
      <c r="F615" s="57"/>
      <c r="I615" s="57"/>
    </row>
    <row r="616" spans="6:9" s="58" customFormat="1" ht="12.75">
      <c r="F616" s="57"/>
      <c r="I616" s="57"/>
    </row>
    <row r="617" spans="6:9" s="58" customFormat="1" ht="12.75">
      <c r="F617" s="57"/>
      <c r="I617" s="57"/>
    </row>
    <row r="618" spans="6:9" s="58" customFormat="1" ht="12.75">
      <c r="F618" s="57"/>
      <c r="I618" s="57"/>
    </row>
    <row r="619" spans="6:9" s="58" customFormat="1" ht="12.75">
      <c r="F619" s="57"/>
      <c r="I619" s="57"/>
    </row>
    <row r="620" spans="6:9" s="58" customFormat="1" ht="12.75">
      <c r="F620" s="57"/>
      <c r="I620" s="57"/>
    </row>
    <row r="621" spans="6:9" s="58" customFormat="1" ht="12.75">
      <c r="F621" s="57"/>
      <c r="I621" s="57"/>
    </row>
    <row r="622" spans="6:9" s="58" customFormat="1" ht="12.75">
      <c r="F622" s="57"/>
      <c r="I622" s="57"/>
    </row>
    <row r="623" spans="6:9" s="58" customFormat="1" ht="12.75">
      <c r="F623" s="57"/>
      <c r="I623" s="57"/>
    </row>
    <row r="624" spans="6:9" s="58" customFormat="1" ht="12.75">
      <c r="F624" s="57"/>
      <c r="I624" s="57"/>
    </row>
    <row r="625" spans="6:9" s="58" customFormat="1" ht="12.75">
      <c r="F625" s="57"/>
      <c r="I625" s="57"/>
    </row>
    <row r="626" spans="6:9" s="58" customFormat="1" ht="12.75">
      <c r="F626" s="57"/>
      <c r="I626" s="57"/>
    </row>
    <row r="627" spans="6:9" s="58" customFormat="1" ht="12.75">
      <c r="F627" s="57"/>
      <c r="I627" s="57"/>
    </row>
    <row r="628" spans="6:9" s="58" customFormat="1" ht="12.75">
      <c r="F628" s="57"/>
      <c r="I628" s="57"/>
    </row>
    <row r="629" spans="6:9" s="58" customFormat="1" ht="12.75">
      <c r="F629" s="57"/>
      <c r="I629" s="57"/>
    </row>
    <row r="630" spans="6:9" s="58" customFormat="1" ht="12.75">
      <c r="F630" s="57"/>
      <c r="I630" s="57"/>
    </row>
    <row r="631" spans="6:9" s="58" customFormat="1" ht="12.75">
      <c r="F631" s="57"/>
      <c r="I631" s="57"/>
    </row>
    <row r="632" spans="6:9" s="58" customFormat="1" ht="12.75">
      <c r="F632" s="57"/>
      <c r="I632" s="57"/>
    </row>
    <row r="633" spans="6:9" s="58" customFormat="1" ht="12.75">
      <c r="F633" s="57"/>
      <c r="I633" s="57"/>
    </row>
    <row r="634" spans="6:9" s="58" customFormat="1" ht="12.75">
      <c r="F634" s="57"/>
      <c r="I634" s="57"/>
    </row>
    <row r="635" spans="6:9" s="58" customFormat="1" ht="12.75">
      <c r="F635" s="57"/>
      <c r="I635" s="57"/>
    </row>
    <row r="636" spans="6:9" s="58" customFormat="1" ht="12.75">
      <c r="F636" s="57"/>
      <c r="I636" s="57"/>
    </row>
    <row r="637" spans="6:9" s="58" customFormat="1" ht="12.75">
      <c r="F637" s="57"/>
      <c r="I637" s="57"/>
    </row>
    <row r="638" spans="6:9" s="58" customFormat="1" ht="12.75">
      <c r="F638" s="57"/>
      <c r="I638" s="57"/>
    </row>
    <row r="639" spans="6:9" s="58" customFormat="1" ht="12.75">
      <c r="F639" s="57"/>
      <c r="I639" s="57"/>
    </row>
    <row r="640" spans="6:9" s="58" customFormat="1" ht="12.75">
      <c r="F640" s="57"/>
      <c r="I640" s="57"/>
    </row>
    <row r="641" spans="6:9" s="58" customFormat="1" ht="12.75">
      <c r="F641" s="57"/>
      <c r="I641" s="57"/>
    </row>
    <row r="642" spans="6:9" s="58" customFormat="1" ht="12.75">
      <c r="F642" s="57"/>
      <c r="I642" s="57"/>
    </row>
    <row r="643" spans="6:9" s="58" customFormat="1" ht="12.75">
      <c r="F643" s="57"/>
      <c r="I643" s="57"/>
    </row>
    <row r="644" spans="6:9" s="58" customFormat="1" ht="12.75">
      <c r="F644" s="57"/>
      <c r="I644" s="57"/>
    </row>
    <row r="645" spans="6:9" s="58" customFormat="1" ht="12.75">
      <c r="F645" s="57"/>
      <c r="I645" s="57"/>
    </row>
    <row r="646" spans="6:9" s="58" customFormat="1" ht="12.75">
      <c r="F646" s="57"/>
      <c r="I646" s="57"/>
    </row>
    <row r="647" spans="6:9" s="58" customFormat="1" ht="12.75">
      <c r="F647" s="57"/>
      <c r="I647" s="57"/>
    </row>
    <row r="648" spans="6:9" s="58" customFormat="1" ht="12.75">
      <c r="F648" s="57"/>
      <c r="I648" s="57"/>
    </row>
    <row r="649" spans="6:9" s="58" customFormat="1" ht="12.75">
      <c r="F649" s="57"/>
      <c r="I649" s="57"/>
    </row>
    <row r="650" spans="6:9" s="58" customFormat="1" ht="12.75">
      <c r="F650" s="57"/>
      <c r="I650" s="57"/>
    </row>
    <row r="651" spans="6:9" s="58" customFormat="1" ht="12.75">
      <c r="F651" s="57"/>
      <c r="I651" s="57"/>
    </row>
    <row r="652" spans="6:9" s="58" customFormat="1" ht="12.75">
      <c r="F652" s="57"/>
      <c r="I652" s="57"/>
    </row>
    <row r="653" spans="6:9" s="58" customFormat="1" ht="12.75">
      <c r="F653" s="57"/>
      <c r="I653" s="57"/>
    </row>
    <row r="654" spans="6:9" s="58" customFormat="1" ht="12.75">
      <c r="F654" s="57"/>
      <c r="I654" s="57"/>
    </row>
    <row r="655" spans="6:9" s="58" customFormat="1" ht="12.75">
      <c r="F655" s="57"/>
      <c r="I655" s="57"/>
    </row>
    <row r="656" spans="6:9" s="58" customFormat="1" ht="12.75">
      <c r="F656" s="57"/>
      <c r="I656" s="57"/>
    </row>
    <row r="657" spans="6:9" s="58" customFormat="1" ht="12.75">
      <c r="F657" s="57"/>
      <c r="I657" s="57"/>
    </row>
    <row r="658" spans="6:9" s="58" customFormat="1" ht="12.75">
      <c r="F658" s="57"/>
      <c r="I658" s="57"/>
    </row>
    <row r="659" spans="6:9" s="58" customFormat="1" ht="12.75">
      <c r="F659" s="57"/>
      <c r="I659" s="57"/>
    </row>
    <row r="660" spans="6:9" s="58" customFormat="1" ht="12.75">
      <c r="F660" s="57"/>
      <c r="I660" s="57"/>
    </row>
    <row r="661" spans="6:9" s="58" customFormat="1" ht="12.75">
      <c r="F661" s="57"/>
      <c r="I661" s="57"/>
    </row>
    <row r="662" spans="6:9" s="58" customFormat="1" ht="12.75">
      <c r="F662" s="57"/>
      <c r="I662" s="57"/>
    </row>
    <row r="663" spans="6:9" s="58" customFormat="1" ht="12.75">
      <c r="F663" s="57"/>
      <c r="I663" s="57"/>
    </row>
    <row r="664" spans="6:9" s="58" customFormat="1" ht="12.75">
      <c r="F664" s="57"/>
      <c r="I664" s="57"/>
    </row>
    <row r="665" spans="6:9" s="58" customFormat="1" ht="12.75">
      <c r="F665" s="57"/>
      <c r="I665" s="57"/>
    </row>
    <row r="666" spans="6:9" s="58" customFormat="1" ht="12.75">
      <c r="F666" s="57"/>
      <c r="I666" s="57"/>
    </row>
    <row r="667" spans="6:9" s="58" customFormat="1" ht="12.75">
      <c r="F667" s="57"/>
      <c r="I667" s="57"/>
    </row>
    <row r="668" spans="6:9" s="58" customFormat="1" ht="12.75">
      <c r="F668" s="57"/>
      <c r="I668" s="57"/>
    </row>
    <row r="669" spans="6:9" s="58" customFormat="1" ht="12.75">
      <c r="F669" s="57"/>
      <c r="I669" s="57"/>
    </row>
    <row r="670" spans="6:9" s="58" customFormat="1" ht="12.75">
      <c r="F670" s="57"/>
      <c r="I670" s="57"/>
    </row>
    <row r="671" spans="6:9" s="58" customFormat="1" ht="12.75">
      <c r="F671" s="57"/>
      <c r="I671" s="57"/>
    </row>
    <row r="672" spans="6:9" s="58" customFormat="1" ht="12.75">
      <c r="F672" s="57"/>
      <c r="I672" s="57"/>
    </row>
    <row r="673" spans="6:9" s="58" customFormat="1" ht="12.75">
      <c r="F673" s="57"/>
      <c r="I673" s="57"/>
    </row>
    <row r="674" spans="6:9" s="58" customFormat="1" ht="12.75">
      <c r="F674" s="57"/>
      <c r="I674" s="57"/>
    </row>
    <row r="675" spans="6:9" s="58" customFormat="1" ht="12.75">
      <c r="F675" s="57"/>
      <c r="I675" s="57"/>
    </row>
    <row r="676" spans="6:9" s="58" customFormat="1" ht="12.75">
      <c r="F676" s="57"/>
      <c r="I676" s="57"/>
    </row>
    <row r="677" spans="6:9" s="58" customFormat="1" ht="12.75">
      <c r="F677" s="57"/>
      <c r="I677" s="57"/>
    </row>
    <row r="678" spans="6:9" s="58" customFormat="1" ht="12.75">
      <c r="F678" s="57"/>
      <c r="I678" s="57"/>
    </row>
    <row r="679" spans="6:9" s="58" customFormat="1" ht="12.75">
      <c r="F679" s="57"/>
      <c r="I679" s="57"/>
    </row>
    <row r="680" spans="6:9" s="58" customFormat="1" ht="12.75">
      <c r="F680" s="57"/>
      <c r="I680" s="57"/>
    </row>
    <row r="681" spans="6:9" s="58" customFormat="1" ht="12.75">
      <c r="F681" s="57"/>
      <c r="I681" s="57"/>
    </row>
    <row r="682" spans="6:9" s="58" customFormat="1" ht="12.75">
      <c r="F682" s="57"/>
      <c r="I682" s="57"/>
    </row>
    <row r="683" spans="6:9" s="58" customFormat="1" ht="12.75">
      <c r="F683" s="57"/>
      <c r="I683" s="57"/>
    </row>
    <row r="684" spans="6:9" s="58" customFormat="1" ht="12.75">
      <c r="F684" s="57"/>
      <c r="I684" s="57"/>
    </row>
    <row r="685" spans="6:9" s="58" customFormat="1" ht="12.75">
      <c r="F685" s="57"/>
      <c r="I685" s="57"/>
    </row>
    <row r="686" spans="6:9" s="58" customFormat="1" ht="12.75">
      <c r="F686" s="57"/>
      <c r="I686" s="57"/>
    </row>
    <row r="687" spans="6:9" s="58" customFormat="1" ht="12.75">
      <c r="F687" s="57"/>
      <c r="I687" s="57"/>
    </row>
    <row r="688" spans="6:9" s="58" customFormat="1" ht="12.75">
      <c r="F688" s="57"/>
      <c r="I688" s="57"/>
    </row>
    <row r="689" spans="6:9" s="58" customFormat="1" ht="12.75">
      <c r="F689" s="57"/>
      <c r="I689" s="57"/>
    </row>
    <row r="690" spans="6:9" s="58" customFormat="1" ht="12.75">
      <c r="F690" s="57"/>
      <c r="I690" s="57"/>
    </row>
    <row r="691" spans="6:9" s="58" customFormat="1" ht="12.75">
      <c r="F691" s="57"/>
      <c r="I691" s="57"/>
    </row>
    <row r="692" spans="6:9" s="58" customFormat="1" ht="12.75">
      <c r="F692" s="57"/>
      <c r="I692" s="57"/>
    </row>
    <row r="693" spans="6:9" s="58" customFormat="1" ht="12.75">
      <c r="F693" s="57"/>
      <c r="I693" s="57"/>
    </row>
    <row r="694" spans="6:9" s="58" customFormat="1" ht="12.75">
      <c r="F694" s="57"/>
      <c r="I694" s="57"/>
    </row>
    <row r="695" spans="6:9" s="58" customFormat="1" ht="12.75">
      <c r="F695" s="57"/>
      <c r="I695" s="57"/>
    </row>
    <row r="696" spans="6:9" s="58" customFormat="1" ht="12.75">
      <c r="F696" s="57"/>
      <c r="I696" s="57"/>
    </row>
    <row r="697" spans="6:9" s="58" customFormat="1" ht="12.75">
      <c r="F697" s="57"/>
      <c r="I697" s="57"/>
    </row>
    <row r="698" spans="6:9" s="58" customFormat="1" ht="12.75">
      <c r="F698" s="57"/>
      <c r="I698" s="57"/>
    </row>
    <row r="699" spans="6:9" s="58" customFormat="1" ht="12.75">
      <c r="F699" s="57"/>
      <c r="I699" s="57"/>
    </row>
    <row r="700" spans="6:9" s="58" customFormat="1" ht="12.75">
      <c r="F700" s="57"/>
      <c r="I700" s="57"/>
    </row>
    <row r="701" spans="6:9" s="58" customFormat="1" ht="12.75">
      <c r="F701" s="57"/>
      <c r="I701" s="57"/>
    </row>
    <row r="702" spans="6:9" s="58" customFormat="1" ht="12.75">
      <c r="F702" s="57"/>
      <c r="I702" s="57"/>
    </row>
    <row r="703" spans="6:9" s="58" customFormat="1" ht="12.75">
      <c r="F703" s="57"/>
      <c r="I703" s="57"/>
    </row>
    <row r="704" spans="6:9" s="58" customFormat="1" ht="12.75">
      <c r="F704" s="57"/>
      <c r="I704" s="57"/>
    </row>
    <row r="705" spans="6:9" s="58" customFormat="1" ht="12.75">
      <c r="F705" s="57"/>
      <c r="I705" s="57"/>
    </row>
    <row r="706" spans="6:9" s="58" customFormat="1" ht="12.75">
      <c r="F706" s="57"/>
      <c r="I706" s="57"/>
    </row>
    <row r="707" spans="6:9" s="58" customFormat="1" ht="12.75">
      <c r="F707" s="57"/>
      <c r="I707" s="57"/>
    </row>
    <row r="708" spans="6:9" s="58" customFormat="1" ht="12.75">
      <c r="F708" s="57"/>
      <c r="I708" s="57"/>
    </row>
    <row r="709" spans="6:9" s="58" customFormat="1" ht="12.75">
      <c r="F709" s="57"/>
      <c r="I709" s="57"/>
    </row>
    <row r="710" spans="6:9" s="58" customFormat="1" ht="12.75">
      <c r="F710" s="57"/>
      <c r="I710" s="57"/>
    </row>
    <row r="711" spans="6:9" s="58" customFormat="1" ht="12.75">
      <c r="F711" s="57"/>
      <c r="I711" s="57"/>
    </row>
    <row r="712" spans="6:9" s="58" customFormat="1" ht="12.75">
      <c r="F712" s="57"/>
      <c r="I712" s="57"/>
    </row>
    <row r="713" spans="6:9" s="58" customFormat="1" ht="12.75">
      <c r="F713" s="57"/>
      <c r="I713" s="57"/>
    </row>
    <row r="714" spans="6:9" s="58" customFormat="1" ht="12.75">
      <c r="F714" s="57"/>
      <c r="I714" s="57"/>
    </row>
    <row r="715" spans="6:9" s="58" customFormat="1" ht="12.75">
      <c r="F715" s="57"/>
      <c r="I715" s="57"/>
    </row>
    <row r="716" spans="6:9" s="58" customFormat="1" ht="12.75">
      <c r="F716" s="57"/>
      <c r="I716" s="57"/>
    </row>
    <row r="717" spans="6:9" s="58" customFormat="1" ht="12.75">
      <c r="F717" s="57"/>
      <c r="I717" s="57"/>
    </row>
    <row r="718" spans="6:9" s="58" customFormat="1" ht="12.75">
      <c r="F718" s="57"/>
      <c r="I718" s="57"/>
    </row>
    <row r="719" spans="6:9" s="58" customFormat="1" ht="12.75">
      <c r="F719" s="57"/>
      <c r="I719" s="57"/>
    </row>
    <row r="720" spans="6:9" s="58" customFormat="1" ht="12.75">
      <c r="F720" s="57"/>
      <c r="I720" s="57"/>
    </row>
    <row r="721" spans="6:9" s="58" customFormat="1" ht="12.75">
      <c r="F721" s="57"/>
      <c r="I721" s="57"/>
    </row>
    <row r="722" spans="6:9" s="58" customFormat="1" ht="12.75">
      <c r="F722" s="57"/>
      <c r="I722" s="57"/>
    </row>
    <row r="723" spans="6:9" s="58" customFormat="1" ht="12.75">
      <c r="F723" s="57"/>
      <c r="I723" s="57"/>
    </row>
    <row r="724" spans="6:9" s="58" customFormat="1" ht="12.75">
      <c r="F724" s="57"/>
      <c r="I724" s="57"/>
    </row>
    <row r="725" spans="6:9" s="58" customFormat="1" ht="12.75">
      <c r="F725" s="57"/>
      <c r="I725" s="57"/>
    </row>
    <row r="726" spans="6:9" s="58" customFormat="1" ht="12.75">
      <c r="F726" s="57"/>
      <c r="I726" s="57"/>
    </row>
    <row r="727" spans="6:9" s="58" customFormat="1" ht="12.75">
      <c r="F727" s="57"/>
      <c r="I727" s="57"/>
    </row>
    <row r="728" spans="6:9" s="58" customFormat="1" ht="12.75">
      <c r="F728" s="57"/>
      <c r="I728" s="57"/>
    </row>
    <row r="729" spans="6:9" s="58" customFormat="1" ht="12.75">
      <c r="F729" s="57"/>
      <c r="I729" s="57"/>
    </row>
    <row r="730" spans="6:9" s="58" customFormat="1" ht="12.75">
      <c r="F730" s="57"/>
      <c r="I730" s="57"/>
    </row>
    <row r="731" spans="6:9" s="58" customFormat="1" ht="12.75">
      <c r="F731" s="57"/>
      <c r="I731" s="57"/>
    </row>
    <row r="732" spans="6:9" s="58" customFormat="1" ht="12.75">
      <c r="F732" s="57"/>
      <c r="I732" s="57"/>
    </row>
    <row r="733" spans="6:9" s="58" customFormat="1" ht="12.75">
      <c r="F733" s="57"/>
      <c r="I733" s="57"/>
    </row>
    <row r="734" spans="6:9" s="58" customFormat="1" ht="12.75">
      <c r="F734" s="57"/>
      <c r="I734" s="57"/>
    </row>
    <row r="735" spans="6:9" s="58" customFormat="1" ht="12.75">
      <c r="F735" s="57"/>
      <c r="I735" s="57"/>
    </row>
    <row r="736" spans="6:9" s="58" customFormat="1" ht="12.75">
      <c r="F736" s="57"/>
      <c r="I736" s="57"/>
    </row>
    <row r="737" spans="6:9" s="58" customFormat="1" ht="12.75">
      <c r="F737" s="57"/>
      <c r="I737" s="57"/>
    </row>
    <row r="738" spans="6:9" s="58" customFormat="1" ht="12.75">
      <c r="F738" s="57"/>
      <c r="I738" s="57"/>
    </row>
    <row r="739" spans="6:9" s="58" customFormat="1" ht="12.75">
      <c r="F739" s="57"/>
      <c r="I739" s="57"/>
    </row>
    <row r="740" spans="6:9" s="58" customFormat="1" ht="12.75">
      <c r="F740" s="57"/>
      <c r="I740" s="57"/>
    </row>
    <row r="741" spans="6:9" s="58" customFormat="1" ht="12.75">
      <c r="F741" s="57"/>
      <c r="I741" s="57"/>
    </row>
    <row r="742" spans="6:9" s="58" customFormat="1" ht="12.75">
      <c r="F742" s="57"/>
      <c r="I742" s="57"/>
    </row>
    <row r="743" spans="6:9" s="58" customFormat="1" ht="12.75">
      <c r="F743" s="57"/>
      <c r="I743" s="57"/>
    </row>
    <row r="744" spans="6:9" s="58" customFormat="1" ht="12.75">
      <c r="F744" s="57"/>
      <c r="I744" s="57"/>
    </row>
    <row r="745" spans="6:9" s="58" customFormat="1" ht="12.75">
      <c r="F745" s="57"/>
      <c r="I745" s="57"/>
    </row>
    <row r="746" spans="6:9" s="58" customFormat="1" ht="12.75">
      <c r="F746" s="57"/>
      <c r="I746" s="57"/>
    </row>
    <row r="747" spans="6:9" s="58" customFormat="1" ht="12.75">
      <c r="F747" s="57"/>
      <c r="I747" s="57"/>
    </row>
    <row r="748" spans="6:9" s="58" customFormat="1" ht="12.75">
      <c r="F748" s="57"/>
      <c r="I748" s="57"/>
    </row>
    <row r="749" spans="6:9" s="58" customFormat="1" ht="12.75">
      <c r="F749" s="57"/>
      <c r="I749" s="57"/>
    </row>
    <row r="750" spans="6:9" s="58" customFormat="1" ht="12.75">
      <c r="F750" s="57"/>
      <c r="I750" s="57"/>
    </row>
    <row r="751" spans="6:9" s="58" customFormat="1" ht="12.75">
      <c r="F751" s="57"/>
      <c r="I751" s="57"/>
    </row>
    <row r="752" spans="6:9" s="58" customFormat="1" ht="12.75">
      <c r="F752" s="57"/>
      <c r="I752" s="57"/>
    </row>
    <row r="753" spans="6:9" s="58" customFormat="1" ht="12.75">
      <c r="F753" s="57"/>
      <c r="I753" s="57"/>
    </row>
    <row r="754" spans="6:9" s="58" customFormat="1" ht="12.75">
      <c r="F754" s="57"/>
      <c r="I754" s="57"/>
    </row>
    <row r="755" spans="6:9" s="58" customFormat="1" ht="12.75">
      <c r="F755" s="57"/>
      <c r="I755" s="57"/>
    </row>
    <row r="756" spans="6:9" s="58" customFormat="1" ht="12.75">
      <c r="F756" s="57"/>
      <c r="I756" s="57"/>
    </row>
    <row r="757" spans="6:9" s="58" customFormat="1" ht="12.75">
      <c r="F757" s="57"/>
      <c r="I757" s="57"/>
    </row>
    <row r="758" spans="6:9" s="58" customFormat="1" ht="12.75">
      <c r="F758" s="57"/>
      <c r="I758" s="57"/>
    </row>
    <row r="759" spans="6:9" s="58" customFormat="1" ht="12.75">
      <c r="F759" s="57"/>
      <c r="I759" s="57"/>
    </row>
    <row r="760" spans="6:9" s="58" customFormat="1" ht="12.75">
      <c r="F760" s="57"/>
      <c r="I760" s="57"/>
    </row>
    <row r="761" spans="6:9" s="58" customFormat="1" ht="12.75">
      <c r="F761" s="57"/>
      <c r="I761" s="57"/>
    </row>
    <row r="762" spans="6:9" s="58" customFormat="1" ht="12.75">
      <c r="F762" s="57"/>
      <c r="I762" s="57"/>
    </row>
    <row r="763" spans="6:9" s="58" customFormat="1" ht="12.75">
      <c r="F763" s="57"/>
      <c r="I763" s="57"/>
    </row>
    <row r="764" spans="6:9" s="58" customFormat="1" ht="12.75">
      <c r="F764" s="57"/>
      <c r="I764" s="57"/>
    </row>
    <row r="765" spans="6:9" s="58" customFormat="1" ht="12.75">
      <c r="F765" s="57"/>
      <c r="I765" s="57"/>
    </row>
    <row r="766" spans="6:9" s="58" customFormat="1" ht="12.75">
      <c r="F766" s="57"/>
      <c r="I766" s="57"/>
    </row>
    <row r="767" spans="6:9" s="58" customFormat="1" ht="12.75">
      <c r="F767" s="57"/>
      <c r="I767" s="57"/>
    </row>
    <row r="768" spans="6:9" s="58" customFormat="1" ht="12.75">
      <c r="F768" s="57"/>
      <c r="I768" s="57"/>
    </row>
    <row r="769" spans="6:9" s="58" customFormat="1" ht="12.75">
      <c r="F769" s="57"/>
      <c r="I769" s="57"/>
    </row>
    <row r="770" spans="6:9" s="58" customFormat="1" ht="12.75">
      <c r="F770" s="57"/>
      <c r="I770" s="57"/>
    </row>
    <row r="771" spans="6:9" s="58" customFormat="1" ht="12.75">
      <c r="F771" s="57"/>
      <c r="I771" s="57"/>
    </row>
    <row r="772" spans="6:9" s="58" customFormat="1" ht="12.75">
      <c r="F772" s="57"/>
      <c r="I772" s="57"/>
    </row>
    <row r="773" spans="6:9" s="58" customFormat="1" ht="12.75">
      <c r="F773" s="57"/>
      <c r="I773" s="57"/>
    </row>
    <row r="774" spans="6:9" s="58" customFormat="1" ht="12.75">
      <c r="F774" s="57"/>
      <c r="I774" s="57"/>
    </row>
    <row r="775" spans="6:9" s="58" customFormat="1" ht="12.75">
      <c r="F775" s="57"/>
      <c r="I775" s="57"/>
    </row>
    <row r="776" spans="6:9" s="58" customFormat="1" ht="12.75">
      <c r="F776" s="57"/>
      <c r="I776" s="57"/>
    </row>
    <row r="777" spans="6:9" s="58" customFormat="1" ht="12.75">
      <c r="F777" s="57"/>
      <c r="I777" s="57"/>
    </row>
    <row r="778" spans="6:9" s="58" customFormat="1" ht="12.75">
      <c r="F778" s="57"/>
      <c r="I778" s="57"/>
    </row>
    <row r="779" spans="6:9" s="58" customFormat="1" ht="12.75">
      <c r="F779" s="57"/>
      <c r="I779" s="57"/>
    </row>
    <row r="780" spans="6:9" s="58" customFormat="1" ht="12.75">
      <c r="F780" s="57"/>
      <c r="I780" s="57"/>
    </row>
    <row r="781" spans="6:9" s="58" customFormat="1" ht="12.75">
      <c r="F781" s="57"/>
      <c r="I781" s="57"/>
    </row>
    <row r="782" spans="6:9" s="58" customFormat="1" ht="12.75">
      <c r="F782" s="57"/>
      <c r="I782" s="57"/>
    </row>
    <row r="783" spans="6:9" s="58" customFormat="1" ht="12.75">
      <c r="F783" s="57"/>
      <c r="I783" s="57"/>
    </row>
    <row r="784" spans="6:9" s="58" customFormat="1" ht="12.75">
      <c r="F784" s="57"/>
      <c r="I784" s="57"/>
    </row>
    <row r="785" spans="6:9" s="58" customFormat="1" ht="12.75">
      <c r="F785" s="57"/>
      <c r="I785" s="57"/>
    </row>
    <row r="786" spans="6:9" s="58" customFormat="1" ht="12.75">
      <c r="F786" s="57"/>
      <c r="I786" s="57"/>
    </row>
    <row r="787" spans="6:9" s="58" customFormat="1" ht="12.75">
      <c r="F787" s="57"/>
      <c r="I787" s="57"/>
    </row>
    <row r="788" spans="6:9" s="58" customFormat="1" ht="12.75">
      <c r="F788" s="57"/>
      <c r="I788" s="57"/>
    </row>
    <row r="789" spans="6:9" s="58" customFormat="1" ht="12.75">
      <c r="F789" s="57"/>
      <c r="I789" s="57"/>
    </row>
    <row r="790" spans="6:9" s="58" customFormat="1" ht="12.75">
      <c r="F790" s="57"/>
      <c r="I790" s="57"/>
    </row>
    <row r="791" spans="6:9" s="58" customFormat="1" ht="12.75">
      <c r="F791" s="57"/>
      <c r="I791" s="57"/>
    </row>
    <row r="792" spans="6:9" s="58" customFormat="1" ht="12.75">
      <c r="F792" s="57"/>
      <c r="I792" s="57"/>
    </row>
    <row r="793" spans="6:9" s="58" customFormat="1" ht="12.75">
      <c r="F793" s="57"/>
      <c r="I793" s="57"/>
    </row>
    <row r="794" spans="6:9" s="58" customFormat="1" ht="12.75">
      <c r="F794" s="57"/>
      <c r="I794" s="57"/>
    </row>
    <row r="795" spans="6:9" s="58" customFormat="1" ht="12.75">
      <c r="F795" s="57"/>
      <c r="I795" s="57"/>
    </row>
    <row r="796" spans="6:9" s="58" customFormat="1" ht="12.75">
      <c r="F796" s="57"/>
      <c r="I796" s="57"/>
    </row>
    <row r="797" spans="6:9" s="58" customFormat="1" ht="12.75">
      <c r="F797" s="57"/>
      <c r="I797" s="57"/>
    </row>
    <row r="798" spans="6:9" s="58" customFormat="1" ht="12.75">
      <c r="F798" s="57"/>
      <c r="I798" s="57"/>
    </row>
    <row r="799" spans="6:9" s="58" customFormat="1" ht="12.75">
      <c r="F799" s="57"/>
      <c r="I799" s="57"/>
    </row>
    <row r="800" spans="6:9" s="58" customFormat="1" ht="12.75">
      <c r="F800" s="57"/>
      <c r="I800" s="57"/>
    </row>
    <row r="801" spans="6:9" s="58" customFormat="1" ht="12.75">
      <c r="F801" s="57"/>
      <c r="I801" s="57"/>
    </row>
    <row r="802" spans="6:9" s="58" customFormat="1" ht="12.75">
      <c r="F802" s="57"/>
      <c r="I802" s="57"/>
    </row>
    <row r="803" spans="6:9" s="58" customFormat="1" ht="12.75">
      <c r="F803" s="57"/>
      <c r="I803" s="57"/>
    </row>
    <row r="804" spans="6:9" s="58" customFormat="1" ht="12.75">
      <c r="F804" s="57"/>
      <c r="I804" s="57"/>
    </row>
    <row r="805" spans="6:9" s="58" customFormat="1" ht="12.75">
      <c r="F805" s="57"/>
      <c r="I805" s="57"/>
    </row>
    <row r="806" spans="6:9" s="58" customFormat="1" ht="12.75">
      <c r="F806" s="57"/>
      <c r="I806" s="57"/>
    </row>
    <row r="807" spans="6:9" s="58" customFormat="1" ht="12.75">
      <c r="F807" s="57"/>
      <c r="I807" s="57"/>
    </row>
    <row r="808" spans="6:9" s="58" customFormat="1" ht="12.75">
      <c r="F808" s="57"/>
      <c r="I808" s="57"/>
    </row>
    <row r="809" spans="6:9" s="58" customFormat="1" ht="12.75">
      <c r="F809" s="57"/>
      <c r="I809" s="57"/>
    </row>
    <row r="810" spans="6:9" s="58" customFormat="1" ht="12.75">
      <c r="F810" s="57"/>
      <c r="I810" s="57"/>
    </row>
    <row r="811" spans="6:9" s="58" customFormat="1" ht="12.75">
      <c r="F811" s="57"/>
      <c r="I811" s="57"/>
    </row>
    <row r="812" spans="6:9" s="58" customFormat="1" ht="12.75">
      <c r="F812" s="57"/>
      <c r="I812" s="57"/>
    </row>
    <row r="813" spans="6:9" s="58" customFormat="1" ht="12.75">
      <c r="F813" s="57"/>
      <c r="I813" s="57"/>
    </row>
    <row r="814" spans="6:9" s="58" customFormat="1" ht="12.75">
      <c r="F814" s="57"/>
      <c r="I814" s="57"/>
    </row>
    <row r="815" spans="6:9" s="58" customFormat="1" ht="12.75">
      <c r="F815" s="57"/>
      <c r="I815" s="57"/>
    </row>
    <row r="816" spans="6:9" s="58" customFormat="1" ht="12.75">
      <c r="F816" s="57"/>
      <c r="I816" s="57"/>
    </row>
    <row r="817" spans="6:9" s="58" customFormat="1" ht="12.75">
      <c r="F817" s="57"/>
      <c r="I817" s="57"/>
    </row>
    <row r="818" spans="6:9" s="58" customFormat="1" ht="12.75">
      <c r="F818" s="57"/>
      <c r="I818" s="57"/>
    </row>
    <row r="819" spans="6:9" s="58" customFormat="1" ht="12.75">
      <c r="F819" s="57"/>
      <c r="I819" s="57"/>
    </row>
    <row r="820" spans="6:9" s="58" customFormat="1" ht="12.75">
      <c r="F820" s="57"/>
      <c r="I820" s="57"/>
    </row>
    <row r="821" spans="6:9" s="58" customFormat="1" ht="12.75">
      <c r="F821" s="57"/>
      <c r="I821" s="57"/>
    </row>
    <row r="822" spans="6:9" s="58" customFormat="1" ht="12.75">
      <c r="F822" s="57"/>
      <c r="I822" s="57"/>
    </row>
    <row r="823" spans="6:9" s="58" customFormat="1" ht="12.75">
      <c r="F823" s="57"/>
      <c r="I823" s="57"/>
    </row>
    <row r="824" spans="6:9" s="58" customFormat="1" ht="12.75">
      <c r="F824" s="57"/>
      <c r="I824" s="57"/>
    </row>
    <row r="825" spans="6:9" s="58" customFormat="1" ht="12.75">
      <c r="F825" s="57"/>
      <c r="I825" s="57"/>
    </row>
    <row r="826" spans="6:9" s="58" customFormat="1" ht="12.75">
      <c r="F826" s="57"/>
      <c r="I826" s="57"/>
    </row>
    <row r="827" spans="6:9" s="58" customFormat="1" ht="12.75">
      <c r="F827" s="57"/>
      <c r="I827" s="57"/>
    </row>
    <row r="828" spans="6:9" s="58" customFormat="1" ht="12.75">
      <c r="F828" s="57"/>
      <c r="I828" s="57"/>
    </row>
    <row r="829" spans="6:9" s="58" customFormat="1" ht="12.75">
      <c r="F829" s="57"/>
      <c r="I829" s="57"/>
    </row>
    <row r="830" spans="6:9" s="58" customFormat="1" ht="12.75">
      <c r="F830" s="57"/>
      <c r="I830" s="57"/>
    </row>
    <row r="831" spans="6:9" s="58" customFormat="1" ht="12.75">
      <c r="F831" s="57"/>
      <c r="I831" s="57"/>
    </row>
    <row r="832" spans="6:9" s="58" customFormat="1" ht="12.75">
      <c r="F832" s="57"/>
      <c r="I832" s="57"/>
    </row>
    <row r="833" spans="6:9" s="58" customFormat="1" ht="12.75">
      <c r="F833" s="57"/>
      <c r="I833" s="57"/>
    </row>
    <row r="834" spans="6:9" s="58" customFormat="1" ht="12.75">
      <c r="F834" s="57"/>
      <c r="I834" s="57"/>
    </row>
    <row r="835" spans="6:9" s="58" customFormat="1" ht="12.75">
      <c r="F835" s="57"/>
      <c r="I835" s="57"/>
    </row>
    <row r="836" spans="6:9" s="58" customFormat="1" ht="12.75">
      <c r="F836" s="57"/>
      <c r="I836" s="57"/>
    </row>
    <row r="837" spans="6:9" s="58" customFormat="1" ht="12.75">
      <c r="F837" s="57"/>
      <c r="I837" s="57"/>
    </row>
    <row r="838" spans="6:9" s="58" customFormat="1" ht="12.75">
      <c r="F838" s="57"/>
      <c r="I838" s="57"/>
    </row>
    <row r="839" spans="6:9" s="58" customFormat="1" ht="12.75">
      <c r="F839" s="57"/>
      <c r="I839" s="57"/>
    </row>
    <row r="840" spans="6:9" s="58" customFormat="1" ht="12.75">
      <c r="F840" s="57"/>
      <c r="I840" s="57"/>
    </row>
    <row r="841" spans="6:9" s="58" customFormat="1" ht="12.75">
      <c r="F841" s="57"/>
      <c r="I841" s="57"/>
    </row>
    <row r="842" spans="6:9" s="58" customFormat="1" ht="12.75">
      <c r="F842" s="57"/>
      <c r="I842" s="57"/>
    </row>
    <row r="843" spans="6:9" s="58" customFormat="1" ht="12.75">
      <c r="F843" s="57"/>
      <c r="I843" s="57"/>
    </row>
    <row r="844" spans="6:9" s="58" customFormat="1" ht="12.75">
      <c r="F844" s="57"/>
      <c r="I844" s="57"/>
    </row>
    <row r="845" spans="6:9" s="58" customFormat="1" ht="12.75">
      <c r="F845" s="57"/>
      <c r="I845" s="57"/>
    </row>
    <row r="846" spans="6:9" s="58" customFormat="1" ht="12.75">
      <c r="F846" s="57"/>
      <c r="I846" s="57"/>
    </row>
    <row r="847" spans="6:9" s="58" customFormat="1" ht="12.75">
      <c r="F847" s="57"/>
      <c r="I847" s="57"/>
    </row>
    <row r="848" spans="6:9" s="58" customFormat="1" ht="12.75">
      <c r="F848" s="57"/>
      <c r="I848" s="57"/>
    </row>
    <row r="849" spans="6:9" s="58" customFormat="1" ht="12.75">
      <c r="F849" s="57"/>
      <c r="I849" s="57"/>
    </row>
    <row r="850" spans="6:9" s="58" customFormat="1" ht="12.75">
      <c r="F850" s="57"/>
      <c r="I850" s="57"/>
    </row>
    <row r="851" spans="6:9" s="58" customFormat="1" ht="12.75">
      <c r="F851" s="57"/>
      <c r="I851" s="57"/>
    </row>
    <row r="852" spans="6:9" s="58" customFormat="1" ht="12.75">
      <c r="F852" s="57"/>
      <c r="I852" s="57"/>
    </row>
    <row r="853" spans="6:9" s="58" customFormat="1" ht="12.75">
      <c r="F853" s="57"/>
      <c r="I853" s="57"/>
    </row>
    <row r="854" spans="6:9" s="58" customFormat="1" ht="12.75">
      <c r="F854" s="57"/>
      <c r="I854" s="57"/>
    </row>
    <row r="855" spans="6:9" s="58" customFormat="1" ht="12.75">
      <c r="F855" s="57"/>
      <c r="I855" s="57"/>
    </row>
    <row r="856" spans="6:9" s="58" customFormat="1" ht="12.75">
      <c r="F856" s="57"/>
      <c r="I856" s="57"/>
    </row>
    <row r="857" spans="6:9" s="58" customFormat="1" ht="12.75">
      <c r="F857" s="57"/>
      <c r="I857" s="57"/>
    </row>
    <row r="858" spans="6:9" s="58" customFormat="1" ht="12.75">
      <c r="F858" s="57"/>
      <c r="I858" s="57"/>
    </row>
    <row r="859" spans="6:9" s="58" customFormat="1" ht="12.75">
      <c r="F859" s="57"/>
      <c r="I859" s="57"/>
    </row>
    <row r="860" spans="6:9" s="58" customFormat="1" ht="12.75">
      <c r="F860" s="57"/>
      <c r="I860" s="57"/>
    </row>
    <row r="861" spans="6:9" s="58" customFormat="1" ht="12.75">
      <c r="F861" s="57"/>
      <c r="I861" s="57"/>
    </row>
    <row r="862" spans="6:9" s="58" customFormat="1" ht="12.75">
      <c r="F862" s="57"/>
      <c r="I862" s="57"/>
    </row>
    <row r="863" spans="6:9" s="58" customFormat="1" ht="12.75">
      <c r="F863" s="57"/>
      <c r="I863" s="57"/>
    </row>
    <row r="864" spans="6:9" s="58" customFormat="1" ht="12.75">
      <c r="F864" s="57"/>
      <c r="I864" s="57"/>
    </row>
    <row r="865" spans="6:9" s="58" customFormat="1" ht="12.75">
      <c r="F865" s="57"/>
      <c r="I865" s="57"/>
    </row>
    <row r="866" spans="6:9" s="58" customFormat="1" ht="12.75">
      <c r="F866" s="57"/>
      <c r="I866" s="57"/>
    </row>
    <row r="867" spans="6:9" s="58" customFormat="1" ht="12.75">
      <c r="F867" s="57"/>
      <c r="I867" s="57"/>
    </row>
    <row r="868" spans="6:9" s="58" customFormat="1" ht="12.75">
      <c r="F868" s="57"/>
      <c r="I868" s="57"/>
    </row>
    <row r="869" spans="6:9" s="58" customFormat="1" ht="12.75">
      <c r="F869" s="57"/>
      <c r="I869" s="57"/>
    </row>
    <row r="870" spans="6:9" s="58" customFormat="1" ht="12.75">
      <c r="F870" s="57"/>
      <c r="I870" s="57"/>
    </row>
    <row r="871" spans="6:9" s="58" customFormat="1" ht="12.75">
      <c r="F871" s="57"/>
      <c r="I871" s="57"/>
    </row>
    <row r="872" spans="6:9" s="58" customFormat="1" ht="12.75">
      <c r="F872" s="57"/>
      <c r="I872" s="57"/>
    </row>
    <row r="873" spans="6:9" s="58" customFormat="1" ht="12.75">
      <c r="F873" s="57"/>
      <c r="I873" s="57"/>
    </row>
    <row r="874" spans="6:9" s="58" customFormat="1" ht="12.75">
      <c r="F874" s="57"/>
      <c r="I874" s="57"/>
    </row>
    <row r="875" spans="6:9" s="58" customFormat="1" ht="12.75">
      <c r="F875" s="57"/>
      <c r="I875" s="57"/>
    </row>
    <row r="876" spans="6:9" s="58" customFormat="1" ht="12.75">
      <c r="F876" s="57"/>
      <c r="I876" s="57"/>
    </row>
    <row r="877" spans="6:9" s="58" customFormat="1" ht="12.75">
      <c r="F877" s="57"/>
      <c r="I877" s="57"/>
    </row>
    <row r="878" spans="6:9" s="58" customFormat="1" ht="12.75">
      <c r="F878" s="57"/>
      <c r="I878" s="57"/>
    </row>
    <row r="879" spans="6:9" s="58" customFormat="1" ht="12.75">
      <c r="F879" s="57"/>
      <c r="I879" s="57"/>
    </row>
    <row r="880" spans="6:9" s="58" customFormat="1" ht="12.75">
      <c r="F880" s="57"/>
      <c r="I880" s="57"/>
    </row>
    <row r="881" spans="6:9" s="58" customFormat="1" ht="12.75">
      <c r="F881" s="57"/>
      <c r="I881" s="57"/>
    </row>
    <row r="882" spans="6:9" s="58" customFormat="1" ht="12.75">
      <c r="F882" s="57"/>
      <c r="I882" s="57"/>
    </row>
    <row r="883" spans="6:9" s="58" customFormat="1" ht="12.75">
      <c r="F883" s="57"/>
      <c r="I883" s="57"/>
    </row>
    <row r="884" spans="6:9" s="58" customFormat="1" ht="12.75">
      <c r="F884" s="57"/>
      <c r="I884" s="57"/>
    </row>
    <row r="885" spans="6:9" s="58" customFormat="1" ht="12.75">
      <c r="F885" s="57"/>
      <c r="I885" s="57"/>
    </row>
    <row r="886" spans="6:9" s="58" customFormat="1" ht="12.75">
      <c r="F886" s="57"/>
      <c r="I886" s="57"/>
    </row>
    <row r="887" spans="6:9" s="58" customFormat="1" ht="12.75">
      <c r="F887" s="57"/>
      <c r="I887" s="57"/>
    </row>
    <row r="888" spans="6:9" s="58" customFormat="1" ht="12.75">
      <c r="F888" s="57"/>
      <c r="I888" s="57"/>
    </row>
    <row r="889" spans="6:9" s="58" customFormat="1" ht="12.75">
      <c r="F889" s="57"/>
      <c r="I889" s="57"/>
    </row>
    <row r="890" spans="6:9" s="58" customFormat="1" ht="12.75">
      <c r="F890" s="57"/>
      <c r="I890" s="57"/>
    </row>
    <row r="891" spans="6:9" s="58" customFormat="1" ht="12.75">
      <c r="F891" s="57"/>
      <c r="I891" s="57"/>
    </row>
    <row r="892" spans="6:9" s="58" customFormat="1" ht="12.75">
      <c r="F892" s="57"/>
      <c r="I892" s="57"/>
    </row>
    <row r="893" spans="6:9" s="58" customFormat="1" ht="12.75">
      <c r="F893" s="57"/>
      <c r="I893" s="57"/>
    </row>
    <row r="894" spans="6:9" s="58" customFormat="1" ht="12.75">
      <c r="F894" s="57"/>
      <c r="I894" s="57"/>
    </row>
    <row r="895" spans="6:9" s="58" customFormat="1" ht="12.75">
      <c r="F895" s="57"/>
      <c r="I895" s="57"/>
    </row>
    <row r="896" spans="6:9" s="58" customFormat="1" ht="12.75">
      <c r="F896" s="57"/>
      <c r="I896" s="57"/>
    </row>
    <row r="897" spans="6:9" s="58" customFormat="1" ht="12.75">
      <c r="F897" s="57"/>
      <c r="I897" s="57"/>
    </row>
    <row r="898" spans="6:9" s="58" customFormat="1" ht="12.75">
      <c r="F898" s="57"/>
      <c r="I898" s="57"/>
    </row>
    <row r="899" spans="6:9" s="58" customFormat="1" ht="12.75">
      <c r="F899" s="57"/>
      <c r="I899" s="57"/>
    </row>
    <row r="900" spans="6:9" s="58" customFormat="1" ht="12.75">
      <c r="F900" s="57"/>
      <c r="I900" s="57"/>
    </row>
    <row r="901" spans="6:9" s="58" customFormat="1" ht="12.75">
      <c r="F901" s="57"/>
      <c r="I901" s="57"/>
    </row>
    <row r="902" spans="6:9" s="58" customFormat="1" ht="12.75">
      <c r="F902" s="57"/>
      <c r="I902" s="57"/>
    </row>
    <row r="903" spans="6:9" s="58" customFormat="1" ht="12.75">
      <c r="F903" s="57"/>
      <c r="I903" s="57"/>
    </row>
    <row r="904" spans="6:9" s="58" customFormat="1" ht="12.75">
      <c r="F904" s="57"/>
      <c r="I904" s="57"/>
    </row>
    <row r="905" spans="6:9" s="58" customFormat="1" ht="12.75">
      <c r="F905" s="57"/>
      <c r="I905" s="57"/>
    </row>
    <row r="906" spans="6:9" s="58" customFormat="1" ht="12.75">
      <c r="F906" s="57"/>
      <c r="I906" s="57"/>
    </row>
    <row r="907" spans="6:9" s="58" customFormat="1" ht="12.75">
      <c r="F907" s="57"/>
      <c r="I907" s="57"/>
    </row>
    <row r="908" spans="6:9" s="58" customFormat="1" ht="12.75">
      <c r="F908" s="57"/>
      <c r="I908" s="57"/>
    </row>
    <row r="909" spans="6:9" s="58" customFormat="1" ht="12.75">
      <c r="F909" s="57"/>
      <c r="I909" s="57"/>
    </row>
    <row r="910" spans="6:9" s="58" customFormat="1" ht="12.75">
      <c r="F910" s="57"/>
      <c r="I910" s="57"/>
    </row>
    <row r="911" spans="6:9" s="58" customFormat="1" ht="12.75">
      <c r="F911" s="57"/>
      <c r="I911" s="57"/>
    </row>
    <row r="912" spans="6:9" s="58" customFormat="1" ht="12.75">
      <c r="F912" s="57"/>
      <c r="I912" s="57"/>
    </row>
    <row r="913" spans="6:9" s="58" customFormat="1" ht="12.75">
      <c r="F913" s="57"/>
      <c r="I913" s="57"/>
    </row>
    <row r="914" spans="6:9" s="58" customFormat="1" ht="12.75">
      <c r="F914" s="57"/>
      <c r="I914" s="57"/>
    </row>
    <row r="915" spans="6:9" s="58" customFormat="1" ht="12.75">
      <c r="F915" s="57"/>
      <c r="I915" s="57"/>
    </row>
    <row r="916" spans="6:9" s="58" customFormat="1" ht="12.75">
      <c r="F916" s="57"/>
      <c r="I916" s="57"/>
    </row>
    <row r="917" spans="6:9" s="58" customFormat="1" ht="12.75">
      <c r="F917" s="57"/>
      <c r="I917" s="57"/>
    </row>
    <row r="918" spans="6:9" s="58" customFormat="1" ht="12.75">
      <c r="F918" s="57"/>
      <c r="I918" s="57"/>
    </row>
    <row r="919" spans="6:9" s="58" customFormat="1" ht="12.75">
      <c r="F919" s="57"/>
      <c r="I919" s="57"/>
    </row>
    <row r="920" spans="6:9" s="58" customFormat="1" ht="12.75">
      <c r="F920" s="57"/>
      <c r="I920" s="57"/>
    </row>
    <row r="921" spans="6:9" s="58" customFormat="1" ht="12.75">
      <c r="F921" s="57"/>
      <c r="I921" s="57"/>
    </row>
    <row r="922" spans="6:9" s="58" customFormat="1" ht="12.75">
      <c r="F922" s="57"/>
      <c r="I922" s="57"/>
    </row>
    <row r="923" spans="6:9" s="58" customFormat="1" ht="12.75">
      <c r="F923" s="57"/>
      <c r="I923" s="57"/>
    </row>
    <row r="924" spans="6:9" s="58" customFormat="1" ht="12.75">
      <c r="F924" s="57"/>
      <c r="I924" s="57"/>
    </row>
    <row r="925" spans="6:9" s="58" customFormat="1" ht="12.75">
      <c r="F925" s="57"/>
      <c r="I925" s="57"/>
    </row>
    <row r="926" spans="6:9" s="58" customFormat="1" ht="12.75">
      <c r="F926" s="57"/>
      <c r="I926" s="57"/>
    </row>
    <row r="927" spans="6:9" s="58" customFormat="1" ht="12.75">
      <c r="F927" s="57"/>
      <c r="I927" s="57"/>
    </row>
    <row r="928" spans="6:9" s="58" customFormat="1" ht="12.75">
      <c r="F928" s="57"/>
      <c r="I928" s="57"/>
    </row>
    <row r="929" spans="6:9" s="58" customFormat="1" ht="12.75">
      <c r="F929" s="57"/>
      <c r="I929" s="57"/>
    </row>
    <row r="930" spans="6:9" s="58" customFormat="1" ht="12.75">
      <c r="F930" s="57"/>
      <c r="I930" s="57"/>
    </row>
    <row r="931" spans="6:9" s="58" customFormat="1" ht="12.75">
      <c r="F931" s="57"/>
      <c r="I931" s="57"/>
    </row>
    <row r="932" spans="6:9" s="58" customFormat="1" ht="12.75">
      <c r="F932" s="57"/>
      <c r="I932" s="57"/>
    </row>
    <row r="933" spans="6:9" s="58" customFormat="1" ht="12.75">
      <c r="F933" s="57"/>
      <c r="I933" s="57"/>
    </row>
    <row r="934" spans="6:9" s="58" customFormat="1" ht="12.75">
      <c r="F934" s="57"/>
      <c r="I934" s="57"/>
    </row>
    <row r="935" spans="6:9" s="58" customFormat="1" ht="12.75">
      <c r="F935" s="57"/>
      <c r="I935" s="57"/>
    </row>
    <row r="936" spans="6:9" s="58" customFormat="1" ht="12.75">
      <c r="F936" s="57"/>
      <c r="I936" s="57"/>
    </row>
    <row r="937" spans="6:9" s="58" customFormat="1" ht="12.75">
      <c r="F937" s="57"/>
      <c r="I937" s="57"/>
    </row>
    <row r="938" spans="6:9" s="58" customFormat="1" ht="12.75">
      <c r="F938" s="57"/>
      <c r="I938" s="57"/>
    </row>
    <row r="939" spans="6:9" s="58" customFormat="1" ht="12.75">
      <c r="F939" s="57"/>
      <c r="I939" s="57"/>
    </row>
    <row r="940" spans="6:9" s="58" customFormat="1" ht="12.75">
      <c r="F940" s="57"/>
      <c r="I940" s="57"/>
    </row>
    <row r="941" spans="6:9" s="58" customFormat="1" ht="12.75">
      <c r="F941" s="57"/>
      <c r="I941" s="57"/>
    </row>
    <row r="942" spans="6:9" s="58" customFormat="1" ht="12.75">
      <c r="F942" s="57"/>
      <c r="I942" s="57"/>
    </row>
    <row r="943" spans="6:9" s="58" customFormat="1" ht="12.75">
      <c r="F943" s="57"/>
      <c r="I943" s="57"/>
    </row>
    <row r="944" spans="6:9" s="58" customFormat="1" ht="12.75">
      <c r="F944" s="57"/>
      <c r="I944" s="57"/>
    </row>
    <row r="945" spans="6:9" s="58" customFormat="1" ht="12.75">
      <c r="F945" s="57"/>
      <c r="I945" s="57"/>
    </row>
    <row r="946" spans="6:9" s="58" customFormat="1" ht="12.75">
      <c r="F946" s="57"/>
      <c r="I946" s="57"/>
    </row>
    <row r="947" spans="6:9" s="58" customFormat="1" ht="12.75">
      <c r="F947" s="57"/>
      <c r="I947" s="57"/>
    </row>
    <row r="948" spans="6:9" s="58" customFormat="1" ht="12.75">
      <c r="F948" s="57"/>
      <c r="I948" s="57"/>
    </row>
    <row r="949" spans="6:9" s="58" customFormat="1" ht="12.75">
      <c r="F949" s="57"/>
      <c r="I949" s="57"/>
    </row>
    <row r="950" spans="6:9" s="58" customFormat="1" ht="12.75">
      <c r="F950" s="57"/>
      <c r="I950" s="57"/>
    </row>
    <row r="951" spans="6:9" s="58" customFormat="1" ht="12.75">
      <c r="F951" s="57"/>
      <c r="I951" s="57"/>
    </row>
    <row r="952" spans="6:9" s="58" customFormat="1" ht="12.75">
      <c r="F952" s="57"/>
      <c r="I952" s="57"/>
    </row>
    <row r="953" spans="6:9" s="58" customFormat="1" ht="12.75">
      <c r="F953" s="57"/>
      <c r="I953" s="57"/>
    </row>
    <row r="954" spans="6:9" s="58" customFormat="1" ht="12.75">
      <c r="F954" s="57"/>
      <c r="I954" s="57"/>
    </row>
    <row r="955" spans="6:9" s="58" customFormat="1" ht="12.75">
      <c r="F955" s="57"/>
      <c r="I955" s="57"/>
    </row>
    <row r="956" spans="6:9" s="58" customFormat="1" ht="12.75">
      <c r="F956" s="57"/>
      <c r="I956" s="57"/>
    </row>
    <row r="957" spans="6:9" s="58" customFormat="1" ht="12.75">
      <c r="F957" s="57"/>
      <c r="I957" s="57"/>
    </row>
    <row r="958" spans="6:9" s="58" customFormat="1" ht="12.75">
      <c r="F958" s="57"/>
      <c r="I958" s="57"/>
    </row>
    <row r="959" spans="6:9" s="58" customFormat="1" ht="12.75">
      <c r="F959" s="57"/>
      <c r="I959" s="57"/>
    </row>
    <row r="960" spans="6:9" s="58" customFormat="1" ht="12.75">
      <c r="F960" s="57"/>
      <c r="I960" s="57"/>
    </row>
    <row r="961" spans="6:9" s="58" customFormat="1" ht="12.75">
      <c r="F961" s="57"/>
      <c r="I961" s="57"/>
    </row>
    <row r="962" spans="6:9" s="58" customFormat="1" ht="12.75">
      <c r="F962" s="57"/>
      <c r="I962" s="57"/>
    </row>
    <row r="963" spans="6:9" s="58" customFormat="1" ht="12.75">
      <c r="F963" s="57"/>
      <c r="I963" s="57"/>
    </row>
    <row r="964" spans="6:9" s="58" customFormat="1" ht="12.75">
      <c r="F964" s="57"/>
      <c r="I964" s="57"/>
    </row>
    <row r="965" spans="6:9" s="58" customFormat="1" ht="12.75">
      <c r="F965" s="57"/>
      <c r="I965" s="57"/>
    </row>
    <row r="966" spans="6:9" s="58" customFormat="1" ht="12.75">
      <c r="F966" s="57"/>
      <c r="I966" s="57"/>
    </row>
    <row r="967" spans="6:9" s="58" customFormat="1" ht="12.75">
      <c r="F967" s="57"/>
      <c r="I967" s="57"/>
    </row>
    <row r="968" spans="6:9" s="58" customFormat="1" ht="12.75">
      <c r="F968" s="57"/>
      <c r="I968" s="57"/>
    </row>
    <row r="969" spans="6:9" s="58" customFormat="1" ht="12.75">
      <c r="F969" s="57"/>
      <c r="I969" s="57"/>
    </row>
    <row r="970" spans="6:9" s="58" customFormat="1" ht="12.75">
      <c r="F970" s="57"/>
      <c r="I970" s="57"/>
    </row>
    <row r="971" spans="6:9" s="58" customFormat="1" ht="12.75">
      <c r="F971" s="57"/>
      <c r="I971" s="57"/>
    </row>
    <row r="972" spans="6:9" s="58" customFormat="1" ht="12.75">
      <c r="F972" s="57"/>
      <c r="I972" s="57"/>
    </row>
    <row r="973" spans="6:9" s="58" customFormat="1" ht="12.75">
      <c r="F973" s="57"/>
      <c r="I973" s="57"/>
    </row>
    <row r="974" spans="6:9" s="58" customFormat="1" ht="12.75">
      <c r="F974" s="57"/>
      <c r="I974" s="57"/>
    </row>
    <row r="975" spans="6:9" s="58" customFormat="1" ht="12.75">
      <c r="F975" s="57"/>
      <c r="I975" s="57"/>
    </row>
    <row r="976" spans="6:9" s="58" customFormat="1" ht="12.75">
      <c r="F976" s="57"/>
      <c r="I976" s="57"/>
    </row>
    <row r="977" spans="6:9" s="58" customFormat="1" ht="12.75">
      <c r="F977" s="57"/>
      <c r="I977" s="57"/>
    </row>
    <row r="978" spans="6:9" s="58" customFormat="1" ht="12.75">
      <c r="F978" s="57"/>
      <c r="I978" s="57"/>
    </row>
    <row r="979" spans="6:9" s="58" customFormat="1" ht="12.75">
      <c r="F979" s="57"/>
      <c r="I979" s="57"/>
    </row>
    <row r="980" spans="6:9" s="58" customFormat="1" ht="12.75">
      <c r="F980" s="57"/>
      <c r="I980" s="57"/>
    </row>
    <row r="981" spans="6:9" s="58" customFormat="1" ht="12.75">
      <c r="F981" s="57"/>
      <c r="I981" s="57"/>
    </row>
    <row r="982" spans="6:9" s="58" customFormat="1" ht="12.75">
      <c r="F982" s="57"/>
      <c r="I982" s="57"/>
    </row>
    <row r="983" spans="6:9" s="58" customFormat="1" ht="12.75">
      <c r="F983" s="57"/>
      <c r="I983" s="57"/>
    </row>
    <row r="984" spans="6:9" s="58" customFormat="1" ht="12.75">
      <c r="F984" s="57"/>
      <c r="I984" s="57"/>
    </row>
    <row r="985" spans="6:9" s="58" customFormat="1" ht="12.75">
      <c r="F985" s="57"/>
      <c r="I985" s="57"/>
    </row>
    <row r="986" spans="6:9" s="58" customFormat="1" ht="12.75">
      <c r="F986" s="57"/>
      <c r="I986" s="57"/>
    </row>
    <row r="987" spans="6:9" s="58" customFormat="1" ht="12.75">
      <c r="F987" s="57"/>
      <c r="I987" s="57"/>
    </row>
    <row r="988" spans="6:9" s="58" customFormat="1" ht="12.75">
      <c r="F988" s="57"/>
      <c r="I988" s="57"/>
    </row>
    <row r="989" spans="6:9" s="58" customFormat="1" ht="12.75">
      <c r="F989" s="57"/>
      <c r="I989" s="57"/>
    </row>
    <row r="990" spans="6:9" s="58" customFormat="1" ht="12.75">
      <c r="F990" s="57"/>
      <c r="I990" s="57"/>
    </row>
    <row r="991" spans="6:9" s="58" customFormat="1" ht="12.75">
      <c r="F991" s="57"/>
      <c r="I991" s="57"/>
    </row>
    <row r="992" spans="6:9" s="58" customFormat="1" ht="12.75">
      <c r="F992" s="57"/>
      <c r="I992" s="57"/>
    </row>
    <row r="993" spans="6:9" s="58" customFormat="1" ht="12.75">
      <c r="F993" s="57"/>
      <c r="I993" s="57"/>
    </row>
    <row r="994" spans="6:9" s="58" customFormat="1" ht="12.75">
      <c r="F994" s="57"/>
      <c r="I994" s="57"/>
    </row>
    <row r="995" spans="6:9" s="58" customFormat="1" ht="12.75">
      <c r="F995" s="57"/>
      <c r="I995" s="57"/>
    </row>
    <row r="996" spans="6:9" s="58" customFormat="1" ht="12.75">
      <c r="F996" s="57"/>
      <c r="I996" s="57"/>
    </row>
    <row r="997" spans="6:9" s="58" customFormat="1" ht="12.75">
      <c r="F997" s="57"/>
      <c r="I997" s="57"/>
    </row>
    <row r="998" spans="6:9" s="58" customFormat="1" ht="12.75">
      <c r="F998" s="57"/>
      <c r="I998" s="57"/>
    </row>
    <row r="999" spans="6:9" s="58" customFormat="1" ht="12.75">
      <c r="F999" s="57"/>
      <c r="I999" s="57"/>
    </row>
    <row r="1000" spans="6:9" s="58" customFormat="1" ht="12.75">
      <c r="F1000" s="57"/>
      <c r="I1000" s="57"/>
    </row>
    <row r="1001" spans="6:9" s="58" customFormat="1" ht="12.75">
      <c r="F1001" s="57"/>
      <c r="I1001" s="57"/>
    </row>
    <row r="1002" spans="6:9" s="58" customFormat="1" ht="12.75">
      <c r="F1002" s="57"/>
      <c r="I1002" s="57"/>
    </row>
    <row r="1003" spans="6:9" s="58" customFormat="1" ht="12.75">
      <c r="F1003" s="57"/>
      <c r="I1003" s="57"/>
    </row>
    <row r="1004" spans="6:9" s="58" customFormat="1" ht="12.75">
      <c r="F1004" s="57"/>
      <c r="I1004" s="57"/>
    </row>
    <row r="1005" spans="6:9" s="58" customFormat="1" ht="12.75">
      <c r="F1005" s="57"/>
      <c r="I1005" s="57"/>
    </row>
    <row r="1006" spans="6:9" s="58" customFormat="1" ht="12.75">
      <c r="F1006" s="57"/>
      <c r="I1006" s="57"/>
    </row>
    <row r="1007" spans="6:9" s="58" customFormat="1" ht="12.75">
      <c r="F1007" s="57"/>
      <c r="I1007" s="57"/>
    </row>
    <row r="1008" spans="6:9" s="58" customFormat="1" ht="12.75">
      <c r="F1008" s="57"/>
      <c r="I1008" s="57"/>
    </row>
    <row r="1009" spans="6:9" s="58" customFormat="1" ht="12.75">
      <c r="F1009" s="57"/>
      <c r="I1009" s="57"/>
    </row>
    <row r="1010" spans="6:9" s="58" customFormat="1" ht="12.75">
      <c r="F1010" s="57"/>
      <c r="I1010" s="57"/>
    </row>
    <row r="1011" spans="6:9" s="58" customFormat="1" ht="12.75">
      <c r="F1011" s="57"/>
      <c r="I1011" s="57"/>
    </row>
    <row r="1012" spans="6:9" s="58" customFormat="1" ht="12.75">
      <c r="F1012" s="57"/>
      <c r="I1012" s="57"/>
    </row>
    <row r="1013" spans="6:9" s="58" customFormat="1" ht="12.75">
      <c r="F1013" s="57"/>
      <c r="I1013" s="57"/>
    </row>
    <row r="1014" spans="6:9" s="58" customFormat="1" ht="12.75">
      <c r="F1014" s="57"/>
      <c r="I1014" s="57"/>
    </row>
    <row r="1015" spans="6:9" s="58" customFormat="1" ht="12.75">
      <c r="F1015" s="57"/>
      <c r="I1015" s="57"/>
    </row>
    <row r="1016" spans="6:9" s="58" customFormat="1" ht="12.75">
      <c r="F1016" s="57"/>
      <c r="I1016" s="57"/>
    </row>
    <row r="1017" spans="6:9" s="58" customFormat="1" ht="12.75">
      <c r="F1017" s="57"/>
      <c r="I1017" s="57"/>
    </row>
    <row r="1018" spans="6:9" s="58" customFormat="1" ht="12.75">
      <c r="F1018" s="57"/>
      <c r="I1018" s="57"/>
    </row>
    <row r="1019" spans="6:9" s="58" customFormat="1" ht="12.75">
      <c r="F1019" s="57"/>
      <c r="I1019" s="57"/>
    </row>
    <row r="1020" spans="6:9" s="58" customFormat="1" ht="12.75">
      <c r="F1020" s="57"/>
      <c r="I1020" s="57"/>
    </row>
    <row r="1021" spans="6:9" s="58" customFormat="1" ht="12.75">
      <c r="F1021" s="57"/>
      <c r="I1021" s="57"/>
    </row>
    <row r="1022" spans="6:9" s="58" customFormat="1" ht="12.75">
      <c r="F1022" s="57"/>
      <c r="I1022" s="57"/>
    </row>
    <row r="1023" spans="6:9" s="58" customFormat="1" ht="12.75">
      <c r="F1023" s="57"/>
      <c r="I1023" s="57"/>
    </row>
    <row r="1024" spans="6:9" s="58" customFormat="1" ht="12.75">
      <c r="F1024" s="57"/>
      <c r="I1024" s="57"/>
    </row>
    <row r="1025" spans="6:9" s="58" customFormat="1" ht="12.75">
      <c r="F1025" s="57"/>
      <c r="I1025" s="57"/>
    </row>
    <row r="1026" spans="6:9" s="58" customFormat="1" ht="12.75">
      <c r="F1026" s="57"/>
      <c r="I1026" s="57"/>
    </row>
    <row r="1027" spans="6:9" s="58" customFormat="1" ht="12.75">
      <c r="F1027" s="57"/>
      <c r="I1027" s="57"/>
    </row>
    <row r="1028" spans="6:9" s="58" customFormat="1" ht="12.75">
      <c r="F1028" s="57"/>
      <c r="I1028" s="57"/>
    </row>
    <row r="1029" spans="6:9" s="58" customFormat="1" ht="12.75">
      <c r="F1029" s="57"/>
      <c r="I1029" s="57"/>
    </row>
    <row r="1030" spans="6:9" s="58" customFormat="1" ht="12.75">
      <c r="F1030" s="57"/>
      <c r="I1030" s="57"/>
    </row>
    <row r="1031" spans="6:9" s="58" customFormat="1" ht="12.75">
      <c r="F1031" s="57"/>
      <c r="I1031" s="57"/>
    </row>
    <row r="1032" spans="6:9" s="58" customFormat="1" ht="12.75">
      <c r="F1032" s="57"/>
      <c r="I1032" s="57"/>
    </row>
    <row r="1033" spans="6:9" s="58" customFormat="1" ht="12.75">
      <c r="F1033" s="57"/>
      <c r="I1033" s="57"/>
    </row>
    <row r="1034" spans="6:9" s="58" customFormat="1" ht="12.75">
      <c r="F1034" s="57"/>
      <c r="I1034" s="57"/>
    </row>
    <row r="1035" spans="6:9" s="58" customFormat="1" ht="12.75">
      <c r="F1035" s="57"/>
      <c r="I1035" s="57"/>
    </row>
    <row r="1036" spans="6:9" s="58" customFormat="1" ht="12.75">
      <c r="F1036" s="57"/>
      <c r="I1036" s="57"/>
    </row>
    <row r="1037" spans="6:9" s="58" customFormat="1" ht="12.75">
      <c r="F1037" s="57"/>
      <c r="I1037" s="57"/>
    </row>
    <row r="1038" spans="6:9" s="58" customFormat="1" ht="12.75">
      <c r="F1038" s="57"/>
      <c r="I1038" s="57"/>
    </row>
    <row r="1039" spans="6:9" s="58" customFormat="1" ht="12.75">
      <c r="F1039" s="57"/>
      <c r="I1039" s="57"/>
    </row>
    <row r="1040" spans="6:9" s="58" customFormat="1" ht="12.75">
      <c r="F1040" s="57"/>
      <c r="I1040" s="57"/>
    </row>
    <row r="1041" spans="6:9" s="58" customFormat="1" ht="12.75">
      <c r="F1041" s="57"/>
      <c r="I1041" s="57"/>
    </row>
    <row r="1042" spans="6:9" s="58" customFormat="1" ht="12.75">
      <c r="F1042" s="57"/>
      <c r="I1042" s="57"/>
    </row>
    <row r="1043" spans="6:9" s="58" customFormat="1" ht="12.75">
      <c r="F1043" s="57"/>
      <c r="I1043" s="57"/>
    </row>
    <row r="1044" spans="6:9" s="58" customFormat="1" ht="12.75">
      <c r="F1044" s="57"/>
      <c r="I1044" s="57"/>
    </row>
    <row r="1045" spans="6:9" s="58" customFormat="1" ht="12.75">
      <c r="F1045" s="57"/>
      <c r="I1045" s="57"/>
    </row>
    <row r="1046" spans="6:9" s="58" customFormat="1" ht="12.75">
      <c r="F1046" s="57"/>
      <c r="I1046" s="57"/>
    </row>
    <row r="1047" spans="6:9" s="58" customFormat="1" ht="12.75">
      <c r="F1047" s="57"/>
      <c r="I1047" s="57"/>
    </row>
    <row r="1048" spans="6:9" s="58" customFormat="1" ht="12.75">
      <c r="F1048" s="57"/>
      <c r="I1048" s="57"/>
    </row>
    <row r="1049" spans="6:9" s="58" customFormat="1" ht="12.75">
      <c r="F1049" s="57"/>
      <c r="I1049" s="57"/>
    </row>
    <row r="1050" spans="6:9" s="58" customFormat="1" ht="12.75">
      <c r="F1050" s="57"/>
      <c r="I1050" s="57"/>
    </row>
    <row r="1051" spans="6:9" s="58" customFormat="1" ht="12.75">
      <c r="F1051" s="57"/>
      <c r="I1051" s="57"/>
    </row>
    <row r="1052" spans="6:9" s="58" customFormat="1" ht="12.75">
      <c r="F1052" s="57"/>
      <c r="I1052" s="57"/>
    </row>
    <row r="1053" spans="6:9" s="58" customFormat="1" ht="12.75">
      <c r="F1053" s="57"/>
      <c r="I1053" s="57"/>
    </row>
    <row r="1054" spans="6:9" s="58" customFormat="1" ht="12.75">
      <c r="F1054" s="57"/>
      <c r="I1054" s="57"/>
    </row>
    <row r="1055" spans="6:9" s="58" customFormat="1" ht="12.75">
      <c r="F1055" s="57"/>
      <c r="I1055" s="57"/>
    </row>
    <row r="1056" spans="6:9" s="58" customFormat="1" ht="12.75">
      <c r="F1056" s="57"/>
      <c r="I1056" s="57"/>
    </row>
    <row r="1057" spans="6:9" s="58" customFormat="1" ht="12.75">
      <c r="F1057" s="57"/>
      <c r="I1057" s="57"/>
    </row>
    <row r="1058" spans="6:9" s="58" customFormat="1" ht="12.75">
      <c r="F1058" s="57"/>
      <c r="I1058" s="57"/>
    </row>
    <row r="1059" spans="6:9" s="58" customFormat="1" ht="12.75">
      <c r="F1059" s="57"/>
      <c r="I1059" s="57"/>
    </row>
    <row r="1060" spans="6:9" s="58" customFormat="1" ht="12.75">
      <c r="F1060" s="57"/>
      <c r="I1060" s="57"/>
    </row>
    <row r="1061" spans="6:9" s="58" customFormat="1" ht="12.75">
      <c r="F1061" s="57"/>
      <c r="I1061" s="57"/>
    </row>
    <row r="1062" spans="6:9" s="58" customFormat="1" ht="12.75">
      <c r="F1062" s="57"/>
      <c r="I1062" s="57"/>
    </row>
    <row r="1063" spans="6:9" s="58" customFormat="1" ht="12.75">
      <c r="F1063" s="57"/>
      <c r="I1063" s="57"/>
    </row>
    <row r="1064" spans="6:9" s="58" customFormat="1" ht="12.75">
      <c r="F1064" s="57"/>
      <c r="I1064" s="57"/>
    </row>
    <row r="1065" spans="6:9" s="58" customFormat="1" ht="12.75">
      <c r="F1065" s="57"/>
      <c r="I1065" s="57"/>
    </row>
    <row r="1066" spans="6:9" s="58" customFormat="1" ht="12.75">
      <c r="F1066" s="57"/>
      <c r="I1066" s="57"/>
    </row>
    <row r="1067" spans="6:9" s="58" customFormat="1" ht="12.75">
      <c r="F1067" s="57"/>
      <c r="I1067" s="57"/>
    </row>
    <row r="1068" spans="6:9" s="58" customFormat="1" ht="12.75">
      <c r="F1068" s="57"/>
      <c r="I1068" s="57"/>
    </row>
    <row r="1069" spans="6:9" s="58" customFormat="1" ht="12.75">
      <c r="F1069" s="57"/>
      <c r="I1069" s="57"/>
    </row>
    <row r="1070" spans="6:9" s="58" customFormat="1" ht="12.75">
      <c r="F1070" s="57"/>
      <c r="I1070" s="57"/>
    </row>
    <row r="1071" spans="6:9" s="58" customFormat="1" ht="12.75">
      <c r="F1071" s="57"/>
      <c r="I1071" s="57"/>
    </row>
    <row r="1072" spans="6:9" s="58" customFormat="1" ht="12.75">
      <c r="F1072" s="57"/>
      <c r="I1072" s="57"/>
    </row>
    <row r="1073" spans="6:9" s="58" customFormat="1" ht="12.75">
      <c r="F1073" s="57"/>
      <c r="I1073" s="57"/>
    </row>
    <row r="1074" spans="6:9" s="58" customFormat="1" ht="12.75">
      <c r="F1074" s="57"/>
      <c r="I1074" s="57"/>
    </row>
    <row r="1075" spans="6:9" s="58" customFormat="1" ht="12.75">
      <c r="F1075" s="57"/>
      <c r="I1075" s="57"/>
    </row>
    <row r="1076" spans="6:9" s="58" customFormat="1" ht="12.75">
      <c r="F1076" s="57"/>
      <c r="I1076" s="57"/>
    </row>
    <row r="1077" spans="6:9" s="58" customFormat="1" ht="12.75">
      <c r="F1077" s="57"/>
      <c r="I1077" s="57"/>
    </row>
    <row r="1078" spans="6:9" s="58" customFormat="1" ht="12.75">
      <c r="F1078" s="57"/>
      <c r="I1078" s="57"/>
    </row>
    <row r="1079" spans="6:9" s="58" customFormat="1" ht="12.75">
      <c r="F1079" s="57"/>
      <c r="I1079" s="57"/>
    </row>
    <row r="1080" spans="6:9" s="58" customFormat="1" ht="12.75">
      <c r="F1080" s="57"/>
      <c r="I1080" s="57"/>
    </row>
    <row r="1081" spans="6:9" s="58" customFormat="1" ht="12.75">
      <c r="F1081" s="57"/>
      <c r="I1081" s="57"/>
    </row>
    <row r="1082" spans="6:9" s="58" customFormat="1" ht="12.75">
      <c r="F1082" s="57"/>
      <c r="I1082" s="57"/>
    </row>
    <row r="1083" spans="6:9" s="58" customFormat="1" ht="12.75">
      <c r="F1083" s="57"/>
      <c r="I1083" s="57"/>
    </row>
    <row r="1084" spans="6:9" s="58" customFormat="1" ht="12.75">
      <c r="F1084" s="57"/>
      <c r="I1084" s="57"/>
    </row>
    <row r="1085" spans="6:9" s="58" customFormat="1" ht="12.75">
      <c r="F1085" s="57"/>
      <c r="I1085" s="57"/>
    </row>
    <row r="1086" spans="6:9" s="58" customFormat="1" ht="12.75">
      <c r="F1086" s="57"/>
      <c r="I1086" s="57"/>
    </row>
    <row r="1087" spans="6:9" s="58" customFormat="1" ht="12.75">
      <c r="F1087" s="57"/>
      <c r="I1087" s="57"/>
    </row>
    <row r="1088" spans="6:9" s="58" customFormat="1" ht="12.75">
      <c r="F1088" s="57"/>
      <c r="I1088" s="57"/>
    </row>
    <row r="1089" spans="6:9" s="58" customFormat="1" ht="12.75">
      <c r="F1089" s="57"/>
      <c r="I1089" s="57"/>
    </row>
    <row r="1090" spans="6:9" s="58" customFormat="1" ht="12.75">
      <c r="F1090" s="57"/>
      <c r="I1090" s="57"/>
    </row>
    <row r="1091" spans="6:9" s="58" customFormat="1" ht="12.75">
      <c r="F1091" s="57"/>
      <c r="I1091" s="57"/>
    </row>
    <row r="1092" spans="6:9" s="58" customFormat="1" ht="12.75">
      <c r="F1092" s="57"/>
      <c r="I1092" s="57"/>
    </row>
    <row r="1093" spans="6:9" s="58" customFormat="1" ht="12.75">
      <c r="F1093" s="57"/>
      <c r="I1093" s="57"/>
    </row>
    <row r="1094" spans="6:9" s="58" customFormat="1" ht="12.75">
      <c r="F1094" s="57"/>
      <c r="I1094" s="57"/>
    </row>
    <row r="1095" spans="6:9" s="58" customFormat="1" ht="12.75">
      <c r="F1095" s="57"/>
      <c r="I1095" s="57"/>
    </row>
    <row r="1096" spans="6:9" s="58" customFormat="1" ht="12.75">
      <c r="F1096" s="57"/>
      <c r="I1096" s="57"/>
    </row>
    <row r="1097" spans="6:9" s="58" customFormat="1" ht="12.75">
      <c r="F1097" s="57"/>
      <c r="I1097" s="57"/>
    </row>
    <row r="1098" spans="6:9" s="58" customFormat="1" ht="12.75">
      <c r="F1098" s="57"/>
      <c r="I1098" s="57"/>
    </row>
    <row r="1099" spans="6:9" s="58" customFormat="1" ht="12.75">
      <c r="F1099" s="57"/>
      <c r="I1099" s="57"/>
    </row>
    <row r="1100" spans="6:9" s="58" customFormat="1" ht="12.75">
      <c r="F1100" s="57"/>
      <c r="I1100" s="57"/>
    </row>
    <row r="1101" spans="6:9" s="58" customFormat="1" ht="12.75">
      <c r="F1101" s="57"/>
      <c r="I1101" s="57"/>
    </row>
    <row r="1102" spans="6:9" s="58" customFormat="1" ht="12.75">
      <c r="F1102" s="57"/>
      <c r="I1102" s="57"/>
    </row>
    <row r="1103" spans="6:9" s="58" customFormat="1" ht="12.75">
      <c r="F1103" s="57"/>
      <c r="I1103" s="57"/>
    </row>
    <row r="1104" spans="6:9" s="58" customFormat="1" ht="12.75">
      <c r="F1104" s="57"/>
      <c r="I1104" s="57"/>
    </row>
    <row r="1105" spans="6:9" s="58" customFormat="1" ht="12.75">
      <c r="F1105" s="57"/>
      <c r="I1105" s="57"/>
    </row>
    <row r="1106" spans="6:9" s="58" customFormat="1" ht="12.75">
      <c r="F1106" s="57"/>
      <c r="I1106" s="57"/>
    </row>
    <row r="1107" spans="6:9" s="58" customFormat="1" ht="12.75">
      <c r="F1107" s="57"/>
      <c r="I1107" s="57"/>
    </row>
    <row r="1108" spans="6:9" s="58" customFormat="1" ht="12.75">
      <c r="F1108" s="57"/>
      <c r="I1108" s="57"/>
    </row>
    <row r="1109" spans="6:9" s="58" customFormat="1" ht="12.75">
      <c r="F1109" s="57"/>
      <c r="I1109" s="57"/>
    </row>
    <row r="1110" spans="6:9" s="58" customFormat="1" ht="12.75">
      <c r="F1110" s="57"/>
      <c r="I1110" s="57"/>
    </row>
    <row r="1111" spans="6:9" s="58" customFormat="1" ht="12.75">
      <c r="F1111" s="57"/>
      <c r="I1111" s="57"/>
    </row>
    <row r="1112" spans="6:9" s="58" customFormat="1" ht="12.75">
      <c r="F1112" s="57"/>
      <c r="I1112" s="57"/>
    </row>
    <row r="1113" spans="6:9" s="58" customFormat="1" ht="12.75">
      <c r="F1113" s="57"/>
      <c r="I1113" s="57"/>
    </row>
    <row r="1114" spans="6:9" s="58" customFormat="1" ht="12.75">
      <c r="F1114" s="57"/>
      <c r="I1114" s="57"/>
    </row>
    <row r="1115" spans="6:9" s="58" customFormat="1" ht="12.75">
      <c r="F1115" s="57"/>
      <c r="I1115" s="57"/>
    </row>
    <row r="1116" spans="6:9" s="58" customFormat="1" ht="12.75">
      <c r="F1116" s="57"/>
      <c r="I1116" s="57"/>
    </row>
    <row r="1117" spans="6:9" s="58" customFormat="1" ht="12.75">
      <c r="F1117" s="57"/>
      <c r="I1117" s="57"/>
    </row>
    <row r="1118" spans="6:9" s="58" customFormat="1" ht="12.75">
      <c r="F1118" s="57"/>
      <c r="I1118" s="57"/>
    </row>
    <row r="1119" spans="6:9" s="58" customFormat="1" ht="12.75">
      <c r="F1119" s="57"/>
      <c r="I1119" s="57"/>
    </row>
    <row r="1120" spans="6:9" s="58" customFormat="1" ht="12.75">
      <c r="F1120" s="57"/>
      <c r="I1120" s="57"/>
    </row>
    <row r="1121" spans="6:9" s="58" customFormat="1" ht="12.75">
      <c r="F1121" s="57"/>
      <c r="I1121" s="57"/>
    </row>
    <row r="1122" spans="6:9" s="58" customFormat="1" ht="12.75">
      <c r="F1122" s="57"/>
      <c r="I1122" s="57"/>
    </row>
    <row r="1123" spans="6:9" s="58" customFormat="1" ht="12.75">
      <c r="F1123" s="57"/>
      <c r="I1123" s="57"/>
    </row>
    <row r="1124" spans="6:9" s="58" customFormat="1" ht="12.75">
      <c r="F1124" s="57"/>
      <c r="I1124" s="57"/>
    </row>
    <row r="1125" spans="6:9" s="58" customFormat="1" ht="12.75">
      <c r="F1125" s="57"/>
      <c r="I1125" s="57"/>
    </row>
    <row r="1126" spans="6:9" s="58" customFormat="1" ht="12.75">
      <c r="F1126" s="57"/>
      <c r="I1126" s="57"/>
    </row>
    <row r="1127" spans="6:9" s="58" customFormat="1" ht="12.75">
      <c r="F1127" s="57"/>
      <c r="I1127" s="57"/>
    </row>
    <row r="1128" spans="6:9" s="58" customFormat="1" ht="12.75">
      <c r="F1128" s="57"/>
      <c r="I1128" s="57"/>
    </row>
    <row r="1129" spans="6:9" s="58" customFormat="1" ht="12.75">
      <c r="F1129" s="57"/>
      <c r="I1129" s="57"/>
    </row>
    <row r="1130" spans="6:9" s="58" customFormat="1" ht="12.75">
      <c r="F1130" s="57"/>
      <c r="I1130" s="57"/>
    </row>
    <row r="1131" spans="6:9" s="58" customFormat="1" ht="12.75">
      <c r="F1131" s="57"/>
      <c r="I1131" s="57"/>
    </row>
    <row r="1132" spans="6:9" s="58" customFormat="1" ht="12.75">
      <c r="F1132" s="57"/>
      <c r="I1132" s="57"/>
    </row>
    <row r="1133" spans="6:9" s="58" customFormat="1" ht="12.75">
      <c r="F1133" s="57"/>
      <c r="I1133" s="57"/>
    </row>
    <row r="1134" spans="6:9" s="58" customFormat="1" ht="12.75">
      <c r="F1134" s="57"/>
      <c r="I1134" s="57"/>
    </row>
    <row r="1135" spans="6:9" s="58" customFormat="1" ht="12.75">
      <c r="F1135" s="57"/>
      <c r="I1135" s="57"/>
    </row>
    <row r="1136" spans="6:9" s="58" customFormat="1" ht="12.75">
      <c r="F1136" s="57"/>
      <c r="I1136" s="57"/>
    </row>
    <row r="1137" spans="6:9" s="58" customFormat="1" ht="12.75">
      <c r="F1137" s="57"/>
      <c r="I1137" s="57"/>
    </row>
    <row r="1138" spans="6:9" s="58" customFormat="1" ht="12.75">
      <c r="F1138" s="57"/>
      <c r="I1138" s="57"/>
    </row>
    <row r="1139" spans="6:9" s="58" customFormat="1" ht="12.75">
      <c r="F1139" s="57"/>
      <c r="I1139" s="57"/>
    </row>
    <row r="1140" spans="6:9" s="58" customFormat="1" ht="12.75">
      <c r="F1140" s="57"/>
      <c r="I1140" s="57"/>
    </row>
    <row r="1141" spans="6:9" s="58" customFormat="1" ht="12.75">
      <c r="F1141" s="57"/>
      <c r="I1141" s="57"/>
    </row>
    <row r="1142" spans="6:9" s="58" customFormat="1" ht="12.75">
      <c r="F1142" s="57"/>
      <c r="I1142" s="57"/>
    </row>
    <row r="1143" spans="6:9" s="58" customFormat="1" ht="12.75">
      <c r="F1143" s="57"/>
      <c r="I1143" s="57"/>
    </row>
    <row r="1144" spans="6:9" s="58" customFormat="1" ht="12.75">
      <c r="F1144" s="57"/>
      <c r="I1144" s="57"/>
    </row>
    <row r="1145" spans="6:9" s="58" customFormat="1" ht="12.75">
      <c r="F1145" s="57"/>
      <c r="I1145" s="57"/>
    </row>
    <row r="1146" spans="6:9" s="58" customFormat="1" ht="12.75">
      <c r="F1146" s="57"/>
      <c r="I1146" s="57"/>
    </row>
    <row r="1147" spans="6:9" s="58" customFormat="1" ht="12.75">
      <c r="F1147" s="57"/>
      <c r="I1147" s="57"/>
    </row>
    <row r="1148" spans="6:9" s="58" customFormat="1" ht="12.75">
      <c r="F1148" s="57"/>
      <c r="I1148" s="57"/>
    </row>
    <row r="1149" spans="6:9" s="58" customFormat="1" ht="12.75">
      <c r="F1149" s="57"/>
      <c r="I1149" s="57"/>
    </row>
    <row r="1150" spans="6:9" s="58" customFormat="1" ht="12.75">
      <c r="F1150" s="57"/>
      <c r="I1150" s="57"/>
    </row>
    <row r="1151" spans="6:9" s="58" customFormat="1" ht="12.75">
      <c r="F1151" s="57"/>
      <c r="I1151" s="57"/>
    </row>
    <row r="1152" spans="6:9" s="58" customFormat="1" ht="12.75">
      <c r="F1152" s="57"/>
      <c r="I1152" s="57"/>
    </row>
    <row r="1153" spans="6:9" s="58" customFormat="1" ht="12.75">
      <c r="F1153" s="57"/>
      <c r="I1153" s="57"/>
    </row>
    <row r="1154" spans="6:9" s="58" customFormat="1" ht="12.75">
      <c r="F1154" s="57"/>
      <c r="I1154" s="57"/>
    </row>
    <row r="1155" spans="6:9" s="58" customFormat="1" ht="12.75">
      <c r="F1155" s="57"/>
      <c r="I1155" s="57"/>
    </row>
    <row r="1156" spans="6:9" s="58" customFormat="1" ht="12.75">
      <c r="F1156" s="57"/>
      <c r="I1156" s="57"/>
    </row>
    <row r="1157" spans="6:9" s="58" customFormat="1" ht="12.75">
      <c r="F1157" s="57"/>
      <c r="I1157" s="57"/>
    </row>
    <row r="1158" spans="6:9" s="58" customFormat="1" ht="12.75">
      <c r="F1158" s="57"/>
      <c r="I1158" s="57"/>
    </row>
    <row r="1159" spans="6:9" s="58" customFormat="1" ht="12.75">
      <c r="F1159" s="57"/>
      <c r="I1159" s="57"/>
    </row>
    <row r="1160" spans="6:9" s="58" customFormat="1" ht="12.75">
      <c r="F1160" s="57"/>
      <c r="I1160" s="57"/>
    </row>
    <row r="1161" spans="6:9" s="58" customFormat="1" ht="12.75">
      <c r="F1161" s="57"/>
      <c r="I1161" s="57"/>
    </row>
    <row r="1162" spans="6:9" s="58" customFormat="1" ht="12.75">
      <c r="F1162" s="57"/>
      <c r="I1162" s="57"/>
    </row>
    <row r="1163" spans="6:9" s="58" customFormat="1" ht="12.75">
      <c r="F1163" s="57"/>
      <c r="I1163" s="57"/>
    </row>
    <row r="1164" spans="6:9" s="58" customFormat="1" ht="12.75">
      <c r="F1164" s="57"/>
      <c r="I1164" s="57"/>
    </row>
    <row r="1165" spans="6:9" s="58" customFormat="1" ht="12.75">
      <c r="F1165" s="57"/>
      <c r="I1165" s="57"/>
    </row>
    <row r="1166" spans="6:9" s="58" customFormat="1" ht="12.75">
      <c r="F1166" s="57"/>
      <c r="I1166" s="57"/>
    </row>
    <row r="1167" spans="6:9" s="58" customFormat="1" ht="12.75">
      <c r="F1167" s="57"/>
      <c r="I1167" s="57"/>
    </row>
    <row r="1168" spans="6:9" s="58" customFormat="1" ht="12.75">
      <c r="F1168" s="57"/>
      <c r="I1168" s="57"/>
    </row>
    <row r="1169" spans="6:9" s="58" customFormat="1" ht="12.75">
      <c r="F1169" s="57"/>
      <c r="I1169" s="57"/>
    </row>
    <row r="1170" spans="6:9" s="58" customFormat="1" ht="12.75">
      <c r="F1170" s="57"/>
      <c r="I1170" s="57"/>
    </row>
    <row r="1171" spans="6:9" s="58" customFormat="1" ht="12.75">
      <c r="F1171" s="57"/>
      <c r="I1171" s="57"/>
    </row>
    <row r="1172" spans="6:9" s="58" customFormat="1" ht="12.75">
      <c r="F1172" s="57"/>
      <c r="I1172" s="57"/>
    </row>
    <row r="1173" spans="6:9" s="58" customFormat="1" ht="12.75">
      <c r="F1173" s="57"/>
      <c r="I1173" s="57"/>
    </row>
    <row r="1174" spans="6:9" s="58" customFormat="1" ht="12.75">
      <c r="F1174" s="57"/>
      <c r="I1174" s="57"/>
    </row>
    <row r="1175" spans="6:9" s="58" customFormat="1" ht="12.75">
      <c r="F1175" s="57"/>
      <c r="I1175" s="57"/>
    </row>
    <row r="1176" spans="6:9" s="58" customFormat="1" ht="12.75">
      <c r="F1176" s="57"/>
      <c r="I1176" s="57"/>
    </row>
    <row r="1177" spans="6:9" s="58" customFormat="1" ht="12.75">
      <c r="F1177" s="57"/>
      <c r="I1177" s="57"/>
    </row>
    <row r="1178" spans="6:9" s="58" customFormat="1" ht="12.75">
      <c r="F1178" s="57"/>
      <c r="I1178" s="57"/>
    </row>
    <row r="1179" spans="6:9" s="58" customFormat="1" ht="12.75">
      <c r="F1179" s="57"/>
      <c r="I1179" s="57"/>
    </row>
    <row r="1180" spans="6:9" s="58" customFormat="1" ht="12.75">
      <c r="F1180" s="57"/>
      <c r="I1180" s="57"/>
    </row>
    <row r="1181" spans="6:9" s="58" customFormat="1" ht="12.75">
      <c r="F1181" s="57"/>
      <c r="I1181" s="57"/>
    </row>
    <row r="1182" spans="6:9" s="58" customFormat="1" ht="12.75">
      <c r="F1182" s="57"/>
      <c r="I1182" s="57"/>
    </row>
    <row r="1183" spans="6:9" s="58" customFormat="1" ht="12.75">
      <c r="F1183" s="57"/>
      <c r="I1183" s="57"/>
    </row>
    <row r="1184" spans="6:9" s="58" customFormat="1" ht="12.75">
      <c r="F1184" s="57"/>
      <c r="I1184" s="57"/>
    </row>
    <row r="1185" spans="6:9" s="58" customFormat="1" ht="12.75">
      <c r="F1185" s="57"/>
      <c r="I1185" s="57"/>
    </row>
    <row r="1186" spans="6:9" s="58" customFormat="1" ht="12.75">
      <c r="F1186" s="57"/>
      <c r="I1186" s="57"/>
    </row>
    <row r="1187" spans="6:9" s="58" customFormat="1" ht="12.75">
      <c r="F1187" s="57"/>
      <c r="I1187" s="57"/>
    </row>
    <row r="1188" spans="6:9" s="58" customFormat="1" ht="12.75">
      <c r="F1188" s="57"/>
      <c r="I1188" s="57"/>
    </row>
    <row r="1189" spans="6:9" s="58" customFormat="1" ht="12.75">
      <c r="F1189" s="57"/>
      <c r="I1189" s="57"/>
    </row>
    <row r="1190" spans="6:9" s="58" customFormat="1" ht="12.75">
      <c r="F1190" s="57"/>
      <c r="I1190" s="57"/>
    </row>
    <row r="1191" spans="6:9" s="58" customFormat="1" ht="12.75">
      <c r="F1191" s="57"/>
      <c r="I1191" s="57"/>
    </row>
    <row r="1192" spans="6:9" s="58" customFormat="1" ht="12.75">
      <c r="F1192" s="57"/>
      <c r="I1192" s="57"/>
    </row>
    <row r="1193" spans="6:9" s="58" customFormat="1" ht="12.75">
      <c r="F1193" s="57"/>
      <c r="I1193" s="57"/>
    </row>
    <row r="1194" spans="6:9" s="58" customFormat="1" ht="12.75">
      <c r="F1194" s="57"/>
      <c r="I1194" s="57"/>
    </row>
    <row r="1195" spans="6:9" s="58" customFormat="1" ht="12.75">
      <c r="F1195" s="57"/>
      <c r="I1195" s="57"/>
    </row>
    <row r="1196" spans="6:9" s="58" customFormat="1" ht="12.75">
      <c r="F1196" s="57"/>
      <c r="I1196" s="57"/>
    </row>
    <row r="1197" spans="6:9" s="58" customFormat="1" ht="12.75">
      <c r="F1197" s="57"/>
      <c r="I1197" s="57"/>
    </row>
    <row r="1198" spans="6:9" s="58" customFormat="1" ht="12.75">
      <c r="F1198" s="57"/>
      <c r="I1198" s="57"/>
    </row>
    <row r="1199" spans="6:9" s="58" customFormat="1" ht="12.75">
      <c r="F1199" s="57"/>
      <c r="I1199" s="57"/>
    </row>
    <row r="1200" spans="6:9" s="58" customFormat="1" ht="12.75">
      <c r="F1200" s="57"/>
      <c r="I1200" s="57"/>
    </row>
    <row r="1201" spans="6:9" s="58" customFormat="1" ht="12.75">
      <c r="F1201" s="57"/>
      <c r="I1201" s="57"/>
    </row>
    <row r="1202" spans="6:9" s="58" customFormat="1" ht="12.75">
      <c r="F1202" s="57"/>
      <c r="I1202" s="57"/>
    </row>
    <row r="1203" spans="6:9" s="58" customFormat="1" ht="12.75">
      <c r="F1203" s="57"/>
      <c r="I1203" s="57"/>
    </row>
    <row r="1204" spans="6:9" s="58" customFormat="1" ht="12.75">
      <c r="F1204" s="57"/>
      <c r="I1204" s="57"/>
    </row>
    <row r="1205" spans="6:9" s="58" customFormat="1" ht="12.75">
      <c r="F1205" s="57"/>
      <c r="I1205" s="57"/>
    </row>
    <row r="1206" spans="6:9" s="58" customFormat="1" ht="12.75">
      <c r="F1206" s="57"/>
      <c r="I1206" s="57"/>
    </row>
    <row r="1207" spans="6:9" s="58" customFormat="1" ht="12.75">
      <c r="F1207" s="57"/>
      <c r="I1207" s="57"/>
    </row>
    <row r="1208" spans="6:9" s="58" customFormat="1" ht="12.75">
      <c r="F1208" s="57"/>
      <c r="I1208" s="57"/>
    </row>
    <row r="1209" spans="6:9" s="58" customFormat="1" ht="12.75">
      <c r="F1209" s="57"/>
      <c r="I1209" s="57"/>
    </row>
    <row r="1210" spans="6:9" s="58" customFormat="1" ht="12.75">
      <c r="F1210" s="57"/>
      <c r="I1210" s="57"/>
    </row>
    <row r="1211" spans="6:9" s="58" customFormat="1" ht="12.75">
      <c r="F1211" s="57"/>
      <c r="I1211" s="57"/>
    </row>
    <row r="1212" spans="6:9" s="58" customFormat="1" ht="12.75">
      <c r="F1212" s="57"/>
      <c r="I1212" s="57"/>
    </row>
    <row r="1213" spans="6:9" s="58" customFormat="1" ht="12.75">
      <c r="F1213" s="57"/>
      <c r="I1213" s="57"/>
    </row>
    <row r="1214" spans="6:9" s="58" customFormat="1" ht="12.75">
      <c r="F1214" s="57"/>
      <c r="I1214" s="57"/>
    </row>
    <row r="1215" spans="6:9" s="58" customFormat="1" ht="12.75">
      <c r="F1215" s="57"/>
      <c r="I1215" s="57"/>
    </row>
    <row r="1216" spans="6:9" s="58" customFormat="1" ht="12.75">
      <c r="F1216" s="57"/>
      <c r="I1216" s="57"/>
    </row>
    <row r="1217" spans="6:9" s="58" customFormat="1" ht="12.75">
      <c r="F1217" s="57"/>
      <c r="I1217" s="57"/>
    </row>
    <row r="1218" spans="6:9" s="58" customFormat="1" ht="12.75">
      <c r="F1218" s="57"/>
      <c r="I1218" s="57"/>
    </row>
    <row r="1219" spans="6:9" s="58" customFormat="1" ht="12.75">
      <c r="F1219" s="57"/>
      <c r="I1219" s="57"/>
    </row>
    <row r="1220" spans="6:9" s="58" customFormat="1" ht="12.75">
      <c r="F1220" s="57"/>
      <c r="I1220" s="57"/>
    </row>
    <row r="1221" spans="6:9" s="58" customFormat="1" ht="12.75">
      <c r="F1221" s="57"/>
      <c r="I1221" s="57"/>
    </row>
    <row r="1222" spans="6:9" s="58" customFormat="1" ht="12.75">
      <c r="F1222" s="57"/>
      <c r="I1222" s="57"/>
    </row>
    <row r="1223" spans="6:9" s="58" customFormat="1" ht="12.75">
      <c r="F1223" s="57"/>
      <c r="I1223" s="57"/>
    </row>
    <row r="1224" spans="6:9" s="58" customFormat="1" ht="12.75">
      <c r="F1224" s="57"/>
      <c r="I1224" s="57"/>
    </row>
    <row r="1225" spans="6:9" s="58" customFormat="1" ht="12.75">
      <c r="F1225" s="57"/>
      <c r="I1225" s="57"/>
    </row>
    <row r="1226" spans="6:9" s="58" customFormat="1" ht="12.75">
      <c r="F1226" s="57"/>
      <c r="I1226" s="57"/>
    </row>
    <row r="1227" spans="6:9" s="58" customFormat="1" ht="12.75">
      <c r="F1227" s="57"/>
      <c r="I1227" s="57"/>
    </row>
    <row r="1228" spans="6:9" s="58" customFormat="1" ht="12.75">
      <c r="F1228" s="57"/>
      <c r="I1228" s="57"/>
    </row>
    <row r="1229" spans="6:9" s="58" customFormat="1" ht="12.75">
      <c r="F1229" s="57"/>
      <c r="I1229" s="57"/>
    </row>
    <row r="1230" spans="6:9" s="58" customFormat="1" ht="12.75">
      <c r="F1230" s="57"/>
      <c r="I1230" s="57"/>
    </row>
    <row r="1231" spans="6:9" s="58" customFormat="1" ht="12.75">
      <c r="F1231" s="57"/>
      <c r="I1231" s="57"/>
    </row>
    <row r="1232" spans="6:9" s="58" customFormat="1" ht="12.75">
      <c r="F1232" s="57"/>
      <c r="I1232" s="57"/>
    </row>
    <row r="1233" spans="6:9" s="58" customFormat="1" ht="12.75">
      <c r="F1233" s="57"/>
      <c r="I1233" s="57"/>
    </row>
    <row r="1234" spans="6:9" s="58" customFormat="1" ht="12.75">
      <c r="F1234" s="57"/>
      <c r="I1234" s="57"/>
    </row>
    <row r="1235" spans="6:9" s="58" customFormat="1" ht="12.75">
      <c r="F1235" s="57"/>
      <c r="I1235" s="57"/>
    </row>
    <row r="1236" spans="6:9" s="58" customFormat="1" ht="12.75">
      <c r="F1236" s="57"/>
      <c r="I1236" s="57"/>
    </row>
    <row r="1237" spans="6:9" s="58" customFormat="1" ht="12.75">
      <c r="F1237" s="57"/>
      <c r="I1237" s="57"/>
    </row>
    <row r="1238" spans="6:9" s="58" customFormat="1" ht="12.75">
      <c r="F1238" s="57"/>
      <c r="I1238" s="57"/>
    </row>
    <row r="1239" spans="6:9" s="58" customFormat="1" ht="12.75">
      <c r="F1239" s="57"/>
      <c r="I1239" s="57"/>
    </row>
    <row r="1240" spans="6:9" s="58" customFormat="1" ht="12.75">
      <c r="F1240" s="57"/>
      <c r="I1240" s="57"/>
    </row>
    <row r="1241" spans="6:9" s="58" customFormat="1" ht="12.75">
      <c r="F1241" s="57"/>
      <c r="I1241" s="57"/>
    </row>
    <row r="1242" spans="6:9" s="58" customFormat="1" ht="12.75">
      <c r="F1242" s="57"/>
      <c r="I1242" s="57"/>
    </row>
    <row r="1243" spans="6:9" s="58" customFormat="1" ht="12.75">
      <c r="F1243" s="57"/>
      <c r="I1243" s="57"/>
    </row>
    <row r="1244" spans="6:9" s="58" customFormat="1" ht="12.75">
      <c r="F1244" s="57"/>
      <c r="I1244" s="57"/>
    </row>
    <row r="1245" spans="6:9" s="58" customFormat="1" ht="12.75">
      <c r="F1245" s="57"/>
      <c r="I1245" s="57"/>
    </row>
    <row r="1246" spans="6:9" s="58" customFormat="1" ht="12.75">
      <c r="F1246" s="57"/>
      <c r="I1246" s="57"/>
    </row>
    <row r="1247" spans="6:9" s="58" customFormat="1" ht="12.75">
      <c r="F1247" s="57"/>
      <c r="I1247" s="57"/>
    </row>
    <row r="1248" spans="6:9" s="58" customFormat="1" ht="12.75">
      <c r="F1248" s="57"/>
      <c r="I1248" s="57"/>
    </row>
    <row r="1249" spans="6:9" s="58" customFormat="1" ht="12.75">
      <c r="F1249" s="57"/>
      <c r="I1249" s="57"/>
    </row>
    <row r="1250" spans="6:9" s="58" customFormat="1" ht="12.75">
      <c r="F1250" s="57"/>
      <c r="I1250" s="57"/>
    </row>
    <row r="1251" spans="6:9" s="58" customFormat="1" ht="12.75">
      <c r="F1251" s="57"/>
      <c r="I1251" s="57"/>
    </row>
    <row r="1252" spans="6:9" s="58" customFormat="1" ht="12.75">
      <c r="F1252" s="57"/>
      <c r="I1252" s="57"/>
    </row>
    <row r="1253" spans="6:9" s="58" customFormat="1" ht="12.75">
      <c r="F1253" s="57"/>
      <c r="I1253" s="57"/>
    </row>
    <row r="1254" spans="6:9" s="58" customFormat="1" ht="12.75">
      <c r="F1254" s="57"/>
      <c r="I1254" s="57"/>
    </row>
    <row r="1255" spans="6:9" s="58" customFormat="1" ht="12.75">
      <c r="F1255" s="57"/>
      <c r="I1255" s="57"/>
    </row>
    <row r="1256" spans="6:9" s="58" customFormat="1" ht="12.75">
      <c r="F1256" s="57"/>
      <c r="I1256" s="57"/>
    </row>
    <row r="1257" spans="6:9" s="58" customFormat="1" ht="12.75">
      <c r="F1257" s="57"/>
      <c r="I1257" s="57"/>
    </row>
    <row r="1258" spans="6:9" s="58" customFormat="1" ht="12.75">
      <c r="F1258" s="57"/>
      <c r="I1258" s="57"/>
    </row>
    <row r="1259" spans="6:9" s="58" customFormat="1" ht="12.75">
      <c r="F1259" s="57"/>
      <c r="I1259" s="57"/>
    </row>
    <row r="1260" spans="6:9" s="58" customFormat="1" ht="12.75">
      <c r="F1260" s="57"/>
      <c r="I1260" s="57"/>
    </row>
    <row r="1261" spans="6:9" s="58" customFormat="1" ht="12.75">
      <c r="F1261" s="57"/>
      <c r="I1261" s="57"/>
    </row>
    <row r="1262" spans="6:9" s="58" customFormat="1" ht="12.75">
      <c r="F1262" s="57"/>
      <c r="I1262" s="57"/>
    </row>
    <row r="1263" spans="6:9" s="58" customFormat="1" ht="12.75">
      <c r="F1263" s="57"/>
      <c r="I1263" s="57"/>
    </row>
    <row r="1264" spans="6:9" s="58" customFormat="1" ht="12.75">
      <c r="F1264" s="57"/>
      <c r="I1264" s="57"/>
    </row>
    <row r="1265" spans="6:9" s="58" customFormat="1" ht="12.75">
      <c r="F1265" s="57"/>
      <c r="I1265" s="57"/>
    </row>
    <row r="1266" spans="6:9" s="58" customFormat="1" ht="12.75">
      <c r="F1266" s="57"/>
      <c r="I1266" s="57"/>
    </row>
    <row r="1267" spans="6:9" s="58" customFormat="1" ht="12.75">
      <c r="F1267" s="57"/>
      <c r="I1267" s="57"/>
    </row>
    <row r="1268" spans="6:9" s="58" customFormat="1" ht="12.75">
      <c r="F1268" s="57"/>
      <c r="I1268" s="57"/>
    </row>
    <row r="1269" spans="6:9" s="58" customFormat="1" ht="12.75">
      <c r="F1269" s="57"/>
      <c r="I1269" s="57"/>
    </row>
    <row r="1270" spans="6:9" s="58" customFormat="1" ht="12.75">
      <c r="F1270" s="57"/>
      <c r="I1270" s="57"/>
    </row>
    <row r="1271" spans="6:9" s="58" customFormat="1" ht="12.75">
      <c r="F1271" s="57"/>
      <c r="I1271" s="57"/>
    </row>
    <row r="1272" spans="6:9" s="58" customFormat="1" ht="12.75">
      <c r="F1272" s="57"/>
      <c r="I1272" s="57"/>
    </row>
    <row r="1273" spans="6:9" s="58" customFormat="1" ht="12.75">
      <c r="F1273" s="57"/>
      <c r="I1273" s="57"/>
    </row>
    <row r="1274" spans="6:9" s="58" customFormat="1" ht="12.75">
      <c r="F1274" s="57"/>
      <c r="I1274" s="57"/>
    </row>
    <row r="1275" spans="6:9" s="58" customFormat="1" ht="12.75">
      <c r="F1275" s="57"/>
      <c r="I1275" s="57"/>
    </row>
    <row r="1276" spans="6:9" s="58" customFormat="1" ht="12.75">
      <c r="F1276" s="57"/>
      <c r="I1276" s="57"/>
    </row>
    <row r="1277" spans="6:9" s="58" customFormat="1" ht="12.75">
      <c r="F1277" s="57"/>
      <c r="I1277" s="57"/>
    </row>
    <row r="1278" spans="6:9" s="58" customFormat="1" ht="12.75">
      <c r="F1278" s="57"/>
      <c r="I1278" s="57"/>
    </row>
    <row r="1279" spans="6:9" s="58" customFormat="1" ht="12.75">
      <c r="F1279" s="57"/>
      <c r="I1279" s="57"/>
    </row>
    <row r="1280" spans="6:9" s="58" customFormat="1" ht="12.75">
      <c r="F1280" s="57"/>
      <c r="I1280" s="57"/>
    </row>
    <row r="1281" spans="6:9" s="58" customFormat="1" ht="12.75">
      <c r="F1281" s="57"/>
      <c r="I1281" s="57"/>
    </row>
    <row r="1282" spans="6:9" s="58" customFormat="1" ht="12.75">
      <c r="F1282" s="57"/>
      <c r="I1282" s="57"/>
    </row>
    <row r="1283" spans="6:9" s="58" customFormat="1" ht="12.75">
      <c r="F1283" s="57"/>
      <c r="I1283" s="57"/>
    </row>
    <row r="1284" spans="6:9" s="58" customFormat="1" ht="12.75">
      <c r="F1284" s="57"/>
      <c r="I1284" s="57"/>
    </row>
    <row r="1285" spans="6:9" s="58" customFormat="1" ht="12.75">
      <c r="F1285" s="57"/>
      <c r="I1285" s="57"/>
    </row>
    <row r="1286" spans="6:9" s="58" customFormat="1" ht="12.75">
      <c r="F1286" s="57"/>
      <c r="I1286" s="57"/>
    </row>
    <row r="1287" spans="6:9" s="58" customFormat="1" ht="12.75">
      <c r="F1287" s="57"/>
      <c r="I1287" s="57"/>
    </row>
    <row r="1288" spans="6:9" s="58" customFormat="1" ht="12.75">
      <c r="F1288" s="57"/>
      <c r="I1288" s="57"/>
    </row>
    <row r="1289" spans="6:9" s="58" customFormat="1" ht="12.75">
      <c r="F1289" s="57"/>
      <c r="I1289" s="57"/>
    </row>
    <row r="1290" spans="6:9" s="58" customFormat="1" ht="12.75">
      <c r="F1290" s="57"/>
      <c r="I1290" s="57"/>
    </row>
    <row r="1291" spans="6:9" s="58" customFormat="1" ht="12.75">
      <c r="F1291" s="57"/>
      <c r="I1291" s="57"/>
    </row>
    <row r="1292" spans="6:9" s="58" customFormat="1" ht="12.75">
      <c r="F1292" s="57"/>
      <c r="I1292" s="57"/>
    </row>
    <row r="1293" spans="6:9" s="58" customFormat="1" ht="12.75">
      <c r="F1293" s="57"/>
      <c r="I1293" s="57"/>
    </row>
    <row r="1294" spans="6:9" s="58" customFormat="1" ht="12.75">
      <c r="F1294" s="57"/>
      <c r="I1294" s="57"/>
    </row>
    <row r="1295" spans="6:9" s="58" customFormat="1" ht="12.75">
      <c r="F1295" s="57"/>
      <c r="I1295" s="57"/>
    </row>
    <row r="1296" spans="6:9" s="58" customFormat="1" ht="12.75">
      <c r="F1296" s="57"/>
      <c r="I1296" s="57"/>
    </row>
    <row r="1297" spans="6:9" s="58" customFormat="1" ht="12.75">
      <c r="F1297" s="57"/>
      <c r="I1297" s="57"/>
    </row>
    <row r="1298" spans="6:9" s="58" customFormat="1" ht="12.75">
      <c r="F1298" s="57"/>
      <c r="I1298" s="57"/>
    </row>
    <row r="1299" spans="6:9" s="58" customFormat="1" ht="12.75">
      <c r="F1299" s="57"/>
      <c r="I1299" s="57"/>
    </row>
    <row r="1300" spans="6:9" s="58" customFormat="1" ht="12.75">
      <c r="F1300" s="57"/>
      <c r="I1300" s="57"/>
    </row>
    <row r="1301" spans="6:9" s="58" customFormat="1" ht="12.75">
      <c r="F1301" s="57"/>
      <c r="I1301" s="57"/>
    </row>
    <row r="1302" spans="6:9" s="58" customFormat="1" ht="12.75">
      <c r="F1302" s="57"/>
      <c r="I1302" s="57"/>
    </row>
    <row r="1303" spans="6:9" s="58" customFormat="1" ht="12.75">
      <c r="F1303" s="57"/>
      <c r="I1303" s="57"/>
    </row>
    <row r="1304" spans="6:9" s="58" customFormat="1" ht="12.75">
      <c r="F1304" s="57"/>
      <c r="I1304" s="57"/>
    </row>
    <row r="1305" spans="6:9" s="58" customFormat="1" ht="12.75">
      <c r="F1305" s="57"/>
      <c r="I1305" s="57"/>
    </row>
    <row r="1306" spans="6:9" s="58" customFormat="1" ht="12.75">
      <c r="F1306" s="57"/>
      <c r="I1306" s="57"/>
    </row>
    <row r="1307" spans="6:9" s="58" customFormat="1" ht="12.75">
      <c r="F1307" s="57"/>
      <c r="I1307" s="57"/>
    </row>
    <row r="1308" spans="6:9" s="58" customFormat="1" ht="12.75">
      <c r="F1308" s="57"/>
      <c r="I1308" s="57"/>
    </row>
    <row r="1309" spans="6:9" s="58" customFormat="1" ht="12.75">
      <c r="F1309" s="57"/>
      <c r="I1309" s="57"/>
    </row>
    <row r="1310" spans="6:9" s="58" customFormat="1" ht="12.75">
      <c r="F1310" s="57"/>
      <c r="I1310" s="57"/>
    </row>
    <row r="1311" spans="6:9" s="58" customFormat="1" ht="12.75">
      <c r="F1311" s="57"/>
      <c r="I1311" s="57"/>
    </row>
    <row r="1312" spans="6:9" s="58" customFormat="1" ht="12.75">
      <c r="F1312" s="57"/>
      <c r="I1312" s="57"/>
    </row>
    <row r="1313" spans="6:9" s="58" customFormat="1" ht="12.75">
      <c r="F1313" s="57"/>
      <c r="I1313" s="57"/>
    </row>
    <row r="1314" spans="6:9" s="58" customFormat="1" ht="12.75">
      <c r="F1314" s="57"/>
      <c r="I1314" s="57"/>
    </row>
    <row r="1315" spans="6:9" s="58" customFormat="1" ht="12.75">
      <c r="F1315" s="57"/>
      <c r="I1315" s="57"/>
    </row>
    <row r="1316" spans="6:9" s="58" customFormat="1" ht="12.75">
      <c r="F1316" s="57"/>
      <c r="I1316" s="57"/>
    </row>
    <row r="1317" spans="6:9" s="58" customFormat="1" ht="12.75">
      <c r="F1317" s="57"/>
      <c r="I1317" s="57"/>
    </row>
    <row r="1318" spans="6:9" s="58" customFormat="1" ht="12.75">
      <c r="F1318" s="57"/>
      <c r="I1318" s="57"/>
    </row>
    <row r="1319" spans="6:9" s="58" customFormat="1" ht="12.75">
      <c r="F1319" s="57"/>
      <c r="I1319" s="57"/>
    </row>
    <row r="1320" spans="6:9" s="58" customFormat="1" ht="12.75">
      <c r="F1320" s="57"/>
      <c r="I1320" s="57"/>
    </row>
    <row r="1321" spans="6:9" s="58" customFormat="1" ht="12.75">
      <c r="F1321" s="57"/>
      <c r="I1321" s="57"/>
    </row>
    <row r="1322" spans="6:9" s="58" customFormat="1" ht="12.75">
      <c r="F1322" s="57"/>
      <c r="I1322" s="57"/>
    </row>
    <row r="1323" spans="6:9" s="58" customFormat="1" ht="12.75">
      <c r="F1323" s="57"/>
      <c r="I1323" s="57"/>
    </row>
    <row r="1324" spans="6:9" s="58" customFormat="1" ht="12.75">
      <c r="F1324" s="57"/>
      <c r="I1324" s="57"/>
    </row>
    <row r="1325" spans="6:9" s="58" customFormat="1" ht="12.75">
      <c r="F1325" s="57"/>
      <c r="I1325" s="57"/>
    </row>
    <row r="1326" spans="6:9" s="58" customFormat="1" ht="12.75">
      <c r="F1326" s="57"/>
      <c r="I1326" s="57"/>
    </row>
    <row r="1327" spans="6:9" s="58" customFormat="1" ht="12.75">
      <c r="F1327" s="57"/>
      <c r="I1327" s="57"/>
    </row>
    <row r="1328" spans="6:9" s="58" customFormat="1" ht="12.75">
      <c r="F1328" s="57"/>
      <c r="I1328" s="57"/>
    </row>
    <row r="1329" spans="6:9" s="58" customFormat="1" ht="12.75">
      <c r="F1329" s="57"/>
      <c r="I1329" s="57"/>
    </row>
    <row r="1330" spans="6:9" s="58" customFormat="1" ht="12.75">
      <c r="F1330" s="57"/>
      <c r="I1330" s="57"/>
    </row>
    <row r="1331" spans="6:9" s="58" customFormat="1" ht="12.75">
      <c r="F1331" s="57"/>
      <c r="I1331" s="57"/>
    </row>
    <row r="1332" spans="6:9" s="58" customFormat="1" ht="12.75">
      <c r="F1332" s="57"/>
      <c r="I1332" s="57"/>
    </row>
    <row r="1333" spans="6:9" s="58" customFormat="1" ht="12.75">
      <c r="F1333" s="57"/>
      <c r="I1333" s="57"/>
    </row>
    <row r="1334" spans="6:9" s="58" customFormat="1" ht="12.75">
      <c r="F1334" s="57"/>
      <c r="I1334" s="57"/>
    </row>
    <row r="1335" spans="6:9" s="58" customFormat="1" ht="12.75">
      <c r="F1335" s="57"/>
      <c r="I1335" s="57"/>
    </row>
    <row r="1336" spans="6:9" s="58" customFormat="1" ht="12.75">
      <c r="F1336" s="57"/>
      <c r="I1336" s="57"/>
    </row>
    <row r="1337" spans="6:9" s="58" customFormat="1" ht="12.75">
      <c r="F1337" s="57"/>
      <c r="I1337" s="57"/>
    </row>
    <row r="1338" spans="6:9" s="58" customFormat="1" ht="12.75">
      <c r="F1338" s="57"/>
      <c r="I1338" s="57"/>
    </row>
    <row r="1339" spans="6:9" s="58" customFormat="1" ht="12.75">
      <c r="F1339" s="57"/>
      <c r="I1339" s="57"/>
    </row>
    <row r="1340" spans="6:9" s="58" customFormat="1" ht="12.75">
      <c r="F1340" s="57"/>
      <c r="I1340" s="57"/>
    </row>
    <row r="1341" spans="6:9" s="58" customFormat="1" ht="12.75">
      <c r="F1341" s="57"/>
      <c r="I1341" s="57"/>
    </row>
    <row r="1342" spans="6:9" s="58" customFormat="1" ht="12.75">
      <c r="F1342" s="57"/>
      <c r="I1342" s="57"/>
    </row>
    <row r="1343" spans="6:9" s="58" customFormat="1" ht="12.75">
      <c r="F1343" s="57"/>
      <c r="I1343" s="57"/>
    </row>
    <row r="1344" spans="6:9" s="58" customFormat="1" ht="12.75">
      <c r="F1344" s="57"/>
      <c r="I1344" s="57"/>
    </row>
    <row r="1345" spans="6:9" s="58" customFormat="1" ht="12.75">
      <c r="F1345" s="57"/>
      <c r="I1345" s="57"/>
    </row>
    <row r="1346" spans="6:9" s="58" customFormat="1" ht="12.75">
      <c r="F1346" s="57"/>
      <c r="I1346" s="57"/>
    </row>
    <row r="1347" spans="6:9" s="58" customFormat="1" ht="12.75">
      <c r="F1347" s="57"/>
      <c r="I1347" s="57"/>
    </row>
    <row r="1348" spans="6:9" s="58" customFormat="1" ht="12.75">
      <c r="F1348" s="57"/>
      <c r="I1348" s="57"/>
    </row>
    <row r="1349" spans="6:9" s="58" customFormat="1" ht="12.75">
      <c r="F1349" s="57"/>
      <c r="I1349" s="57"/>
    </row>
    <row r="1350" spans="6:9" s="58" customFormat="1" ht="12.75">
      <c r="F1350" s="57"/>
      <c r="I1350" s="57"/>
    </row>
    <row r="1351" spans="6:9" s="58" customFormat="1" ht="12.75">
      <c r="F1351" s="57"/>
      <c r="I1351" s="57"/>
    </row>
    <row r="1352" spans="6:9" s="58" customFormat="1" ht="12.75">
      <c r="F1352" s="57"/>
      <c r="I1352" s="57"/>
    </row>
    <row r="1353" spans="6:9" s="58" customFormat="1" ht="12.75">
      <c r="F1353" s="57"/>
      <c r="I1353" s="57"/>
    </row>
    <row r="1354" spans="6:9" s="58" customFormat="1" ht="12.75">
      <c r="F1354" s="57"/>
      <c r="I1354" s="57"/>
    </row>
    <row r="1355" spans="6:9" s="58" customFormat="1" ht="12.75">
      <c r="F1355" s="57"/>
      <c r="I1355" s="57"/>
    </row>
    <row r="1356" spans="6:9" s="58" customFormat="1" ht="12.75">
      <c r="F1356" s="57"/>
      <c r="I1356" s="57"/>
    </row>
    <row r="1357" spans="6:9" s="58" customFormat="1" ht="12.75">
      <c r="F1357" s="57"/>
      <c r="I1357" s="57"/>
    </row>
    <row r="1358" spans="6:9" s="58" customFormat="1" ht="12.75">
      <c r="F1358" s="57"/>
      <c r="I1358" s="57"/>
    </row>
    <row r="1359" spans="6:9" s="58" customFormat="1" ht="12.75">
      <c r="F1359" s="57"/>
      <c r="I1359" s="57"/>
    </row>
    <row r="1360" spans="6:9" s="58" customFormat="1" ht="12.75">
      <c r="F1360" s="57"/>
      <c r="I1360" s="57"/>
    </row>
    <row r="1361" spans="6:9" s="58" customFormat="1" ht="12.75">
      <c r="F1361" s="57"/>
      <c r="I1361" s="57"/>
    </row>
    <row r="1362" spans="6:9" s="58" customFormat="1" ht="12.75">
      <c r="F1362" s="57"/>
      <c r="I1362" s="57"/>
    </row>
    <row r="1363" spans="6:9" s="58" customFormat="1" ht="12.75">
      <c r="F1363" s="57"/>
      <c r="I1363" s="57"/>
    </row>
    <row r="1364" spans="6:9" s="58" customFormat="1" ht="12.75">
      <c r="F1364" s="57"/>
      <c r="I1364" s="57"/>
    </row>
    <row r="1365" spans="6:9" s="58" customFormat="1" ht="12.75">
      <c r="F1365" s="57"/>
      <c r="I1365" s="57"/>
    </row>
    <row r="1366" spans="6:9" s="58" customFormat="1" ht="12.75">
      <c r="F1366" s="57"/>
      <c r="I1366" s="57"/>
    </row>
    <row r="1367" spans="6:9" s="58" customFormat="1" ht="12.75">
      <c r="F1367" s="57"/>
      <c r="I1367" s="57"/>
    </row>
    <row r="1368" spans="6:9" s="58" customFormat="1" ht="12.75">
      <c r="F1368" s="57"/>
      <c r="I1368" s="57"/>
    </row>
    <row r="1369" spans="6:9" s="58" customFormat="1" ht="12.75">
      <c r="F1369" s="57"/>
      <c r="I1369" s="57"/>
    </row>
    <row r="1370" spans="6:9" s="58" customFormat="1" ht="12.75">
      <c r="F1370" s="57"/>
      <c r="I1370" s="57"/>
    </row>
    <row r="1371" spans="6:9" s="58" customFormat="1" ht="12.75">
      <c r="F1371" s="57"/>
      <c r="I1371" s="57"/>
    </row>
    <row r="1372" spans="6:9" s="58" customFormat="1" ht="12.75">
      <c r="F1372" s="57"/>
      <c r="I1372" s="57"/>
    </row>
    <row r="1373" spans="6:9" s="58" customFormat="1" ht="12.75">
      <c r="F1373" s="57"/>
      <c r="I1373" s="57"/>
    </row>
    <row r="1374" spans="6:9" s="58" customFormat="1" ht="12.75">
      <c r="F1374" s="57"/>
      <c r="I1374" s="57"/>
    </row>
    <row r="1375" spans="6:9" s="58" customFormat="1" ht="12.75">
      <c r="F1375" s="57"/>
      <c r="I1375" s="57"/>
    </row>
    <row r="1376" spans="6:9" s="58" customFormat="1" ht="12.75">
      <c r="F1376" s="57"/>
      <c r="I1376" s="57"/>
    </row>
    <row r="1377" spans="6:9" s="58" customFormat="1" ht="12.75">
      <c r="F1377" s="57"/>
      <c r="I1377" s="57"/>
    </row>
    <row r="1378" spans="6:9" s="58" customFormat="1" ht="12.75">
      <c r="F1378" s="57"/>
      <c r="I1378" s="57"/>
    </row>
    <row r="1379" spans="6:9" s="58" customFormat="1" ht="12.75">
      <c r="F1379" s="57"/>
      <c r="I1379" s="57"/>
    </row>
    <row r="1380" spans="6:9" s="58" customFormat="1" ht="12.75">
      <c r="F1380" s="57"/>
      <c r="I1380" s="57"/>
    </row>
    <row r="1381" spans="6:9" s="58" customFormat="1" ht="12.75">
      <c r="F1381" s="57"/>
      <c r="I1381" s="57"/>
    </row>
    <row r="1382" spans="6:9" s="58" customFormat="1" ht="12.75">
      <c r="F1382" s="57"/>
      <c r="I1382" s="57"/>
    </row>
    <row r="1383" spans="6:9" s="58" customFormat="1" ht="12.75">
      <c r="F1383" s="57"/>
      <c r="I1383" s="57"/>
    </row>
    <row r="1384" spans="6:9" s="58" customFormat="1" ht="12.75">
      <c r="F1384" s="57"/>
      <c r="I1384" s="57"/>
    </row>
    <row r="1385" spans="6:9" s="58" customFormat="1" ht="12.75">
      <c r="F1385" s="57"/>
      <c r="I1385" s="57"/>
    </row>
    <row r="1386" spans="6:9" s="58" customFormat="1" ht="12.75">
      <c r="F1386" s="57"/>
      <c r="I1386" s="57"/>
    </row>
    <row r="1387" spans="6:9" s="58" customFormat="1" ht="12.75">
      <c r="F1387" s="57"/>
      <c r="I1387" s="57"/>
    </row>
    <row r="1388" spans="6:9" s="58" customFormat="1" ht="12.75">
      <c r="F1388" s="57"/>
      <c r="I1388" s="57"/>
    </row>
    <row r="1389" spans="6:9" s="58" customFormat="1" ht="12.75">
      <c r="F1389" s="57"/>
      <c r="I1389" s="57"/>
    </row>
    <row r="1390" spans="6:9" s="58" customFormat="1" ht="12.75">
      <c r="F1390" s="57"/>
      <c r="I1390" s="57"/>
    </row>
    <row r="1391" spans="6:9" s="58" customFormat="1" ht="12.75">
      <c r="F1391" s="57"/>
      <c r="I1391" s="57"/>
    </row>
    <row r="1392" spans="6:9" s="58" customFormat="1" ht="12.75">
      <c r="F1392" s="57"/>
      <c r="I1392" s="57"/>
    </row>
    <row r="1393" spans="6:9" s="58" customFormat="1" ht="12.75">
      <c r="F1393" s="57"/>
      <c r="I1393" s="57"/>
    </row>
    <row r="1394" spans="6:9" s="58" customFormat="1" ht="12.75">
      <c r="F1394" s="57"/>
      <c r="I1394" s="57"/>
    </row>
    <row r="1395" spans="6:9" s="58" customFormat="1" ht="12.75">
      <c r="F1395" s="57"/>
      <c r="I1395" s="57"/>
    </row>
    <row r="1396" spans="6:9" s="58" customFormat="1" ht="12.75">
      <c r="F1396" s="57"/>
      <c r="I1396" s="57"/>
    </row>
    <row r="1397" spans="6:9" s="58" customFormat="1" ht="12.75">
      <c r="F1397" s="57"/>
      <c r="I1397" s="57"/>
    </row>
    <row r="1398" spans="6:9" s="58" customFormat="1" ht="12.75">
      <c r="F1398" s="57"/>
      <c r="I1398" s="57"/>
    </row>
    <row r="1399" spans="6:9" s="58" customFormat="1" ht="12.75">
      <c r="F1399" s="57"/>
      <c r="I1399" s="57"/>
    </row>
    <row r="1400" spans="6:9" s="58" customFormat="1" ht="12.75">
      <c r="F1400" s="57"/>
      <c r="I1400" s="57"/>
    </row>
    <row r="1401" spans="6:9" s="58" customFormat="1" ht="12.75">
      <c r="F1401" s="57"/>
      <c r="I1401" s="57"/>
    </row>
    <row r="1402" spans="6:9" s="58" customFormat="1" ht="12.75">
      <c r="F1402" s="57"/>
      <c r="I1402" s="57"/>
    </row>
    <row r="1403" spans="6:9" s="58" customFormat="1" ht="12.75">
      <c r="F1403" s="57"/>
      <c r="I1403" s="57"/>
    </row>
    <row r="1404" spans="6:9" s="58" customFormat="1" ht="12.75">
      <c r="F1404" s="57"/>
      <c r="I1404" s="57"/>
    </row>
    <row r="1405" spans="6:9" s="58" customFormat="1" ht="12.75">
      <c r="F1405" s="57"/>
      <c r="I1405" s="57"/>
    </row>
    <row r="1406" spans="6:9" s="58" customFormat="1" ht="12.75">
      <c r="F1406" s="57"/>
      <c r="I1406" s="57"/>
    </row>
    <row r="1407" spans="6:9" s="58" customFormat="1" ht="12.75">
      <c r="F1407" s="57"/>
      <c r="I1407" s="57"/>
    </row>
    <row r="1408" spans="6:9" s="58" customFormat="1" ht="12.75">
      <c r="F1408" s="57"/>
      <c r="I1408" s="57"/>
    </row>
    <row r="1409" spans="6:9" s="58" customFormat="1" ht="12.75">
      <c r="F1409" s="57"/>
      <c r="I1409" s="57"/>
    </row>
    <row r="1410" spans="6:9" s="58" customFormat="1" ht="12.75">
      <c r="F1410" s="57"/>
      <c r="I1410" s="57"/>
    </row>
    <row r="1411" spans="6:9" s="58" customFormat="1" ht="12.75">
      <c r="F1411" s="57"/>
      <c r="I1411" s="57"/>
    </row>
    <row r="1412" spans="6:9" s="58" customFormat="1" ht="12.75">
      <c r="F1412" s="57"/>
      <c r="I1412" s="57"/>
    </row>
    <row r="1413" spans="6:9" s="58" customFormat="1" ht="12.75">
      <c r="F1413" s="57"/>
      <c r="I1413" s="57"/>
    </row>
    <row r="1414" spans="6:9" s="58" customFormat="1" ht="12.75">
      <c r="F1414" s="57"/>
      <c r="I1414" s="57"/>
    </row>
    <row r="1415" spans="6:9" s="58" customFormat="1" ht="12.75">
      <c r="F1415" s="57"/>
      <c r="I1415" s="57"/>
    </row>
    <row r="1416" spans="6:9" s="58" customFormat="1" ht="12.75">
      <c r="F1416" s="57"/>
      <c r="I1416" s="57"/>
    </row>
    <row r="1417" spans="6:9" s="58" customFormat="1" ht="12.75">
      <c r="F1417" s="57"/>
      <c r="I1417" s="57"/>
    </row>
    <row r="1418" spans="6:9" s="58" customFormat="1" ht="12.75">
      <c r="F1418" s="57"/>
      <c r="I1418" s="57"/>
    </row>
    <row r="1419" spans="6:9" s="58" customFormat="1" ht="12.75">
      <c r="F1419" s="57"/>
      <c r="I1419" s="57"/>
    </row>
    <row r="1420" spans="6:9" s="58" customFormat="1" ht="12.75">
      <c r="F1420" s="57"/>
      <c r="I1420" s="57"/>
    </row>
    <row r="1421" spans="6:9" s="58" customFormat="1" ht="12.75">
      <c r="F1421" s="57"/>
      <c r="I1421" s="57"/>
    </row>
    <row r="1422" spans="6:9" s="58" customFormat="1" ht="12.75">
      <c r="F1422" s="57"/>
      <c r="I1422" s="57"/>
    </row>
    <row r="1423" spans="6:9" s="58" customFormat="1" ht="12.75">
      <c r="F1423" s="57"/>
      <c r="I1423" s="57"/>
    </row>
    <row r="1424" spans="6:9" s="58" customFormat="1" ht="12.75">
      <c r="F1424" s="57"/>
      <c r="I1424" s="57"/>
    </row>
    <row r="1425" spans="6:9" s="58" customFormat="1" ht="12.75">
      <c r="F1425" s="57"/>
      <c r="I1425" s="57"/>
    </row>
    <row r="1426" spans="6:9" s="58" customFormat="1" ht="12.75">
      <c r="F1426" s="57"/>
      <c r="I1426" s="57"/>
    </row>
    <row r="1427" spans="6:9" s="58" customFormat="1" ht="12.75">
      <c r="F1427" s="57"/>
      <c r="I1427" s="57"/>
    </row>
    <row r="1428" spans="6:9" s="58" customFormat="1" ht="12.75">
      <c r="F1428" s="57"/>
      <c r="I1428" s="57"/>
    </row>
    <row r="1429" spans="6:9" s="58" customFormat="1" ht="12.75">
      <c r="F1429" s="57"/>
      <c r="I1429" s="57"/>
    </row>
    <row r="1430" spans="6:9" s="58" customFormat="1" ht="12.75">
      <c r="F1430" s="57"/>
      <c r="I1430" s="57"/>
    </row>
    <row r="1431" spans="6:9" s="58" customFormat="1" ht="12.75">
      <c r="F1431" s="57"/>
      <c r="I1431" s="57"/>
    </row>
    <row r="1432" spans="6:9" s="58" customFormat="1" ht="12.75">
      <c r="F1432" s="57"/>
      <c r="I1432" s="57"/>
    </row>
    <row r="1433" spans="6:9" s="58" customFormat="1" ht="12.75">
      <c r="F1433" s="57"/>
      <c r="I1433" s="57"/>
    </row>
    <row r="1434" spans="6:9" s="58" customFormat="1" ht="12.75">
      <c r="F1434" s="57"/>
      <c r="I1434" s="57"/>
    </row>
    <row r="1435" spans="6:9" s="58" customFormat="1" ht="12.75">
      <c r="F1435" s="57"/>
      <c r="I1435" s="57"/>
    </row>
    <row r="1436" spans="6:9" s="58" customFormat="1" ht="12.75">
      <c r="F1436" s="57"/>
      <c r="I1436" s="57"/>
    </row>
    <row r="1437" spans="6:9" s="58" customFormat="1" ht="12.75">
      <c r="F1437" s="57"/>
      <c r="I1437" s="57"/>
    </row>
    <row r="1438" spans="6:9" s="58" customFormat="1" ht="12.75">
      <c r="F1438" s="57"/>
      <c r="I1438" s="57"/>
    </row>
    <row r="1439" spans="6:9" s="58" customFormat="1" ht="12.75">
      <c r="F1439" s="57"/>
      <c r="I1439" s="57"/>
    </row>
    <row r="1440" spans="6:9" s="58" customFormat="1" ht="12.75">
      <c r="F1440" s="57"/>
      <c r="I1440" s="57"/>
    </row>
    <row r="1441" spans="6:9" s="58" customFormat="1" ht="12.75">
      <c r="F1441" s="57"/>
      <c r="I1441" s="57"/>
    </row>
    <row r="1442" spans="6:9" s="58" customFormat="1" ht="12.75">
      <c r="F1442" s="57"/>
      <c r="I1442" s="57"/>
    </row>
    <row r="1443" spans="6:9" s="58" customFormat="1" ht="12.75">
      <c r="F1443" s="57"/>
      <c r="I1443" s="57"/>
    </row>
    <row r="1444" spans="6:9" s="58" customFormat="1" ht="12.75">
      <c r="F1444" s="57"/>
      <c r="I1444" s="57"/>
    </row>
    <row r="1445" spans="6:9" s="58" customFormat="1" ht="12.75">
      <c r="F1445" s="57"/>
      <c r="I1445" s="57"/>
    </row>
    <row r="1446" spans="6:9" s="58" customFormat="1" ht="12.75">
      <c r="F1446" s="57"/>
      <c r="I1446" s="57"/>
    </row>
    <row r="1447" spans="6:9" s="58" customFormat="1" ht="12.75">
      <c r="F1447" s="57"/>
      <c r="I1447" s="57"/>
    </row>
    <row r="1448" spans="6:9" s="58" customFormat="1" ht="12.75">
      <c r="F1448" s="57"/>
      <c r="I1448" s="57"/>
    </row>
    <row r="1449" spans="6:9" s="58" customFormat="1" ht="12.75">
      <c r="F1449" s="57"/>
      <c r="I1449" s="57"/>
    </row>
    <row r="1450" spans="6:9" s="58" customFormat="1" ht="12.75">
      <c r="F1450" s="57"/>
      <c r="I1450" s="57"/>
    </row>
    <row r="1451" spans="6:9" s="58" customFormat="1" ht="12.75">
      <c r="F1451" s="57"/>
      <c r="I1451" s="57"/>
    </row>
    <row r="1452" spans="6:9" s="58" customFormat="1" ht="12.75">
      <c r="F1452" s="57"/>
      <c r="I1452" s="57"/>
    </row>
    <row r="1453" spans="6:9" s="58" customFormat="1" ht="12.75">
      <c r="F1453" s="57"/>
      <c r="I1453" s="57"/>
    </row>
    <row r="1454" spans="6:9" s="58" customFormat="1" ht="12.75">
      <c r="F1454" s="57"/>
      <c r="I1454" s="57"/>
    </row>
    <row r="1455" spans="6:9" s="58" customFormat="1" ht="12.75">
      <c r="F1455" s="57"/>
      <c r="I1455" s="57"/>
    </row>
    <row r="1456" spans="6:9" s="58" customFormat="1" ht="12.75">
      <c r="F1456" s="57"/>
      <c r="I1456" s="57"/>
    </row>
    <row r="1457" spans="6:9" s="58" customFormat="1" ht="12.75">
      <c r="F1457" s="57"/>
      <c r="I1457" s="57"/>
    </row>
    <row r="1458" spans="6:9" s="58" customFormat="1" ht="12.75">
      <c r="F1458" s="57"/>
      <c r="I1458" s="57"/>
    </row>
    <row r="1459" spans="6:9" s="58" customFormat="1" ht="12.75">
      <c r="F1459" s="57"/>
      <c r="I1459" s="57"/>
    </row>
    <row r="1460" spans="6:9" s="58" customFormat="1" ht="12.75">
      <c r="F1460" s="57"/>
      <c r="I1460" s="57"/>
    </row>
    <row r="1461" spans="6:9" s="58" customFormat="1" ht="12.75">
      <c r="F1461" s="57"/>
      <c r="I1461" s="57"/>
    </row>
    <row r="1462" spans="6:9" s="58" customFormat="1" ht="12.75">
      <c r="F1462" s="57"/>
      <c r="I1462" s="57"/>
    </row>
    <row r="1463" spans="6:9" s="58" customFormat="1" ht="12.75">
      <c r="F1463" s="57"/>
      <c r="I1463" s="57"/>
    </row>
    <row r="1464" spans="6:9" s="58" customFormat="1" ht="12.75">
      <c r="F1464" s="57"/>
      <c r="I1464" s="57"/>
    </row>
    <row r="1465" spans="6:9" s="58" customFormat="1" ht="12.75">
      <c r="F1465" s="57"/>
      <c r="I1465" s="57"/>
    </row>
    <row r="1466" spans="6:9" s="58" customFormat="1" ht="12.75">
      <c r="F1466" s="57"/>
      <c r="I1466" s="57"/>
    </row>
    <row r="1467" spans="6:9" s="58" customFormat="1" ht="12.75">
      <c r="F1467" s="57"/>
      <c r="I1467" s="57"/>
    </row>
    <row r="1468" spans="6:9" s="58" customFormat="1" ht="12.75">
      <c r="F1468" s="57"/>
      <c r="I1468" s="57"/>
    </row>
    <row r="1469" spans="6:9" s="58" customFormat="1" ht="12.75">
      <c r="F1469" s="57"/>
      <c r="I1469" s="57"/>
    </row>
    <row r="1470" spans="6:9" s="58" customFormat="1" ht="12.75">
      <c r="F1470" s="57"/>
      <c r="I1470" s="57"/>
    </row>
    <row r="1471" spans="6:9" s="58" customFormat="1" ht="12.75">
      <c r="F1471" s="57"/>
      <c r="I1471" s="57"/>
    </row>
    <row r="1472" spans="6:9" s="58" customFormat="1" ht="12.75">
      <c r="F1472" s="57"/>
      <c r="I1472" s="57"/>
    </row>
    <row r="1473" spans="6:9" s="58" customFormat="1" ht="12.75">
      <c r="F1473" s="57"/>
      <c r="I1473" s="57"/>
    </row>
    <row r="1474" spans="6:9" s="58" customFormat="1" ht="12.75">
      <c r="F1474" s="57"/>
      <c r="I1474" s="57"/>
    </row>
    <row r="1475" spans="6:9" s="58" customFormat="1" ht="12.75">
      <c r="F1475" s="57"/>
      <c r="I1475" s="57"/>
    </row>
    <row r="1476" spans="6:9" s="58" customFormat="1" ht="12.75">
      <c r="F1476" s="57"/>
      <c r="I1476" s="57"/>
    </row>
    <row r="1477" spans="6:9" s="58" customFormat="1" ht="12.75">
      <c r="F1477" s="57"/>
      <c r="I1477" s="57"/>
    </row>
    <row r="1478" spans="6:9" s="58" customFormat="1" ht="12.75">
      <c r="F1478" s="57"/>
      <c r="I1478" s="57"/>
    </row>
    <row r="1479" spans="6:9" s="58" customFormat="1" ht="12.75">
      <c r="F1479" s="57"/>
      <c r="I1479" s="57"/>
    </row>
    <row r="1480" spans="6:9" s="58" customFormat="1" ht="12.75">
      <c r="F1480" s="57"/>
      <c r="I1480" s="57"/>
    </row>
    <row r="1481" spans="6:9" s="58" customFormat="1" ht="12.75">
      <c r="F1481" s="57"/>
      <c r="I1481" s="57"/>
    </row>
    <row r="1482" spans="6:9" s="58" customFormat="1" ht="12.75">
      <c r="F1482" s="57"/>
      <c r="I1482" s="57"/>
    </row>
    <row r="1483" spans="6:9" s="58" customFormat="1" ht="12.75">
      <c r="F1483" s="57"/>
      <c r="I1483" s="57"/>
    </row>
    <row r="1484" spans="6:9" s="58" customFormat="1" ht="12.75">
      <c r="F1484" s="57"/>
      <c r="I1484" s="57"/>
    </row>
    <row r="1485" spans="6:9" s="58" customFormat="1" ht="12.75">
      <c r="F1485" s="57"/>
      <c r="I1485" s="57"/>
    </row>
    <row r="1486" spans="6:9" s="58" customFormat="1" ht="12.75">
      <c r="F1486" s="57"/>
      <c r="I1486" s="57"/>
    </row>
    <row r="1487" spans="6:9" s="58" customFormat="1" ht="12.75">
      <c r="F1487" s="57"/>
      <c r="I1487" s="57"/>
    </row>
    <row r="1488" spans="6:9" s="58" customFormat="1" ht="12.75">
      <c r="F1488" s="57"/>
      <c r="I1488" s="57"/>
    </row>
    <row r="1489" spans="6:9" s="58" customFormat="1" ht="12.75">
      <c r="F1489" s="57"/>
      <c r="I1489" s="57"/>
    </row>
    <row r="1490" spans="6:9" s="58" customFormat="1" ht="12.75">
      <c r="F1490" s="57"/>
      <c r="I1490" s="57"/>
    </row>
    <row r="1491" spans="6:9" s="58" customFormat="1" ht="12.75">
      <c r="F1491" s="57"/>
      <c r="I1491" s="57"/>
    </row>
    <row r="1492" spans="6:9" s="58" customFormat="1" ht="12.75">
      <c r="F1492" s="57"/>
      <c r="I1492" s="57"/>
    </row>
    <row r="1493" spans="6:9" s="58" customFormat="1" ht="12.75">
      <c r="F1493" s="57"/>
      <c r="I1493" s="57"/>
    </row>
    <row r="1494" spans="6:9" s="58" customFormat="1" ht="12.75">
      <c r="F1494" s="57"/>
      <c r="I1494" s="57"/>
    </row>
    <row r="1495" spans="6:9" s="58" customFormat="1" ht="12.75">
      <c r="F1495" s="57"/>
      <c r="I1495" s="57"/>
    </row>
    <row r="1496" spans="6:9" s="58" customFormat="1" ht="12.75">
      <c r="F1496" s="57"/>
      <c r="I1496" s="57"/>
    </row>
    <row r="1497" spans="6:9" s="58" customFormat="1" ht="12.75">
      <c r="F1497" s="57"/>
      <c r="I1497" s="57"/>
    </row>
    <row r="1498" spans="6:9" s="58" customFormat="1" ht="12.75">
      <c r="F1498" s="57"/>
      <c r="I1498" s="57"/>
    </row>
    <row r="1499" spans="6:9" s="58" customFormat="1" ht="12.75">
      <c r="F1499" s="57"/>
      <c r="I1499" s="57"/>
    </row>
    <row r="1500" spans="6:9" s="58" customFormat="1" ht="12.75">
      <c r="F1500" s="57"/>
      <c r="I1500" s="57"/>
    </row>
    <row r="1501" spans="6:9" s="58" customFormat="1" ht="12.75">
      <c r="F1501" s="57"/>
      <c r="I1501" s="57"/>
    </row>
    <row r="1502" spans="6:9" s="58" customFormat="1" ht="12.75">
      <c r="F1502" s="57"/>
      <c r="I1502" s="57"/>
    </row>
    <row r="1503" spans="6:9" s="58" customFormat="1" ht="12.75">
      <c r="F1503" s="57"/>
      <c r="I1503" s="57"/>
    </row>
    <row r="1504" spans="6:9" s="58" customFormat="1" ht="12.75">
      <c r="F1504" s="57"/>
      <c r="I1504" s="57"/>
    </row>
    <row r="1505" spans="6:9" s="58" customFormat="1" ht="12.75">
      <c r="F1505" s="57"/>
      <c r="I1505" s="57"/>
    </row>
    <row r="1506" spans="6:9" s="58" customFormat="1" ht="12.75">
      <c r="F1506" s="57"/>
      <c r="I1506" s="57"/>
    </row>
    <row r="1507" spans="6:9" s="58" customFormat="1" ht="12.75">
      <c r="F1507" s="57"/>
      <c r="I1507" s="57"/>
    </row>
    <row r="1508" spans="6:9" s="58" customFormat="1" ht="12.75">
      <c r="F1508" s="57"/>
      <c r="I1508" s="57"/>
    </row>
    <row r="1509" spans="6:9" s="58" customFormat="1" ht="12.75">
      <c r="F1509" s="57"/>
      <c r="I1509" s="57"/>
    </row>
    <row r="1510" spans="6:9" s="58" customFormat="1" ht="12.75">
      <c r="F1510" s="57"/>
      <c r="I1510" s="57"/>
    </row>
    <row r="1511" spans="6:9" s="58" customFormat="1" ht="12.75">
      <c r="F1511" s="57"/>
      <c r="I1511" s="57"/>
    </row>
    <row r="1512" spans="6:9" s="58" customFormat="1" ht="12.75">
      <c r="F1512" s="57"/>
      <c r="I1512" s="57"/>
    </row>
    <row r="1513" spans="6:9" s="58" customFormat="1" ht="12.75">
      <c r="F1513" s="57"/>
      <c r="I1513" s="57"/>
    </row>
    <row r="1514" spans="6:9" s="58" customFormat="1" ht="12.75">
      <c r="F1514" s="57"/>
      <c r="I1514" s="57"/>
    </row>
    <row r="1515" spans="6:9" s="58" customFormat="1" ht="12.75">
      <c r="F1515" s="57"/>
      <c r="I1515" s="57"/>
    </row>
    <row r="1516" spans="6:9" s="58" customFormat="1" ht="12.75">
      <c r="F1516" s="57"/>
      <c r="I1516" s="57"/>
    </row>
    <row r="1517" spans="6:9" s="58" customFormat="1" ht="12.75">
      <c r="F1517" s="57"/>
      <c r="I1517" s="57"/>
    </row>
    <row r="1518" spans="6:9" s="58" customFormat="1" ht="12.75">
      <c r="F1518" s="57"/>
      <c r="I1518" s="57"/>
    </row>
    <row r="1519" spans="6:9" s="58" customFormat="1" ht="12.75">
      <c r="F1519" s="57"/>
      <c r="I1519" s="57"/>
    </row>
    <row r="1520" spans="6:9" s="58" customFormat="1" ht="12.75">
      <c r="F1520" s="57"/>
      <c r="I1520" s="57"/>
    </row>
    <row r="1521" spans="6:9" s="58" customFormat="1" ht="12.75">
      <c r="F1521" s="57"/>
      <c r="I1521" s="57"/>
    </row>
    <row r="1522" spans="6:9" s="58" customFormat="1" ht="12.75">
      <c r="F1522" s="57"/>
      <c r="I1522" s="57"/>
    </row>
    <row r="1523" spans="6:9" s="58" customFormat="1" ht="12.75">
      <c r="F1523" s="57"/>
      <c r="I1523" s="57"/>
    </row>
    <row r="1524" spans="6:9" s="58" customFormat="1" ht="12.75">
      <c r="F1524" s="57"/>
      <c r="I1524" s="57"/>
    </row>
    <row r="1525" spans="6:9" s="58" customFormat="1" ht="12.75">
      <c r="F1525" s="57"/>
      <c r="I1525" s="57"/>
    </row>
    <row r="1526" spans="6:9" s="58" customFormat="1" ht="12.75">
      <c r="F1526" s="57"/>
      <c r="I1526" s="57"/>
    </row>
    <row r="1527" spans="6:9" s="58" customFormat="1" ht="12.75">
      <c r="F1527" s="57"/>
      <c r="I1527" s="57"/>
    </row>
    <row r="1528" spans="6:9" s="58" customFormat="1" ht="12.75">
      <c r="F1528" s="57"/>
      <c r="I1528" s="57"/>
    </row>
    <row r="1529" spans="6:9" s="58" customFormat="1" ht="12.75">
      <c r="F1529" s="57"/>
      <c r="I1529" s="57"/>
    </row>
    <row r="1530" spans="6:9" s="58" customFormat="1" ht="12.75">
      <c r="F1530" s="57"/>
      <c r="I1530" s="57"/>
    </row>
    <row r="1531" spans="6:9" s="58" customFormat="1" ht="12.75">
      <c r="F1531" s="57"/>
      <c r="I1531" s="57"/>
    </row>
    <row r="1532" spans="6:9" s="58" customFormat="1" ht="12.75">
      <c r="F1532" s="57"/>
      <c r="I1532" s="57"/>
    </row>
    <row r="1533" spans="6:9" s="58" customFormat="1" ht="12.75">
      <c r="F1533" s="57"/>
      <c r="I1533" s="57"/>
    </row>
    <row r="1534" spans="6:9" s="58" customFormat="1" ht="12.75">
      <c r="F1534" s="57"/>
      <c r="I1534" s="57"/>
    </row>
    <row r="1535" spans="6:9" s="58" customFormat="1" ht="12.75">
      <c r="F1535" s="57"/>
      <c r="I1535" s="57"/>
    </row>
    <row r="1536" spans="6:9" s="58" customFormat="1" ht="12.75">
      <c r="F1536" s="57"/>
      <c r="I1536" s="57"/>
    </row>
    <row r="1537" spans="6:9" s="58" customFormat="1" ht="12.75">
      <c r="F1537" s="57"/>
      <c r="I1537" s="57"/>
    </row>
    <row r="1538" spans="6:9" s="58" customFormat="1" ht="12.75">
      <c r="F1538" s="57"/>
      <c r="I1538" s="57"/>
    </row>
    <row r="1539" spans="6:9" s="58" customFormat="1" ht="12.75">
      <c r="F1539" s="57"/>
      <c r="I1539" s="57"/>
    </row>
    <row r="1540" spans="6:9" s="58" customFormat="1" ht="12.75">
      <c r="F1540" s="57"/>
      <c r="I1540" s="57"/>
    </row>
    <row r="1541" spans="6:9" s="58" customFormat="1" ht="12.75">
      <c r="F1541" s="57"/>
      <c r="I1541" s="57"/>
    </row>
    <row r="1542" spans="6:9" s="58" customFormat="1" ht="12.75">
      <c r="F1542" s="57"/>
      <c r="I1542" s="57"/>
    </row>
    <row r="1543" spans="6:9" s="58" customFormat="1" ht="12.75">
      <c r="F1543" s="57"/>
      <c r="I1543" s="57"/>
    </row>
    <row r="1544" spans="6:9" s="58" customFormat="1" ht="12.75">
      <c r="F1544" s="57"/>
      <c r="I1544" s="57"/>
    </row>
    <row r="1545" spans="6:9" s="58" customFormat="1" ht="12.75">
      <c r="F1545" s="57"/>
      <c r="I1545" s="57"/>
    </row>
    <row r="1546" spans="6:9" s="58" customFormat="1" ht="12.75">
      <c r="F1546" s="57"/>
      <c r="I1546" s="57"/>
    </row>
    <row r="1547" spans="6:9" s="58" customFormat="1" ht="12.75">
      <c r="F1547" s="57"/>
      <c r="I1547" s="57"/>
    </row>
    <row r="1548" spans="6:9" s="58" customFormat="1" ht="12.75">
      <c r="F1548" s="57"/>
      <c r="I1548" s="57"/>
    </row>
    <row r="1549" spans="6:9" s="58" customFormat="1" ht="12.75">
      <c r="F1549" s="57"/>
      <c r="I1549" s="57"/>
    </row>
    <row r="1550" spans="6:9" s="58" customFormat="1" ht="12.75">
      <c r="F1550" s="57"/>
      <c r="I1550" s="57"/>
    </row>
    <row r="1551" spans="6:9" s="58" customFormat="1" ht="12.75">
      <c r="F1551" s="57"/>
      <c r="I1551" s="57"/>
    </row>
    <row r="1552" spans="6:9" s="58" customFormat="1" ht="12.75">
      <c r="F1552" s="57"/>
      <c r="I1552" s="57"/>
    </row>
    <row r="1553" spans="6:9" s="58" customFormat="1" ht="12.75">
      <c r="F1553" s="57"/>
      <c r="I1553" s="57"/>
    </row>
    <row r="1554" spans="6:9" s="58" customFormat="1" ht="12.75">
      <c r="F1554" s="57"/>
      <c r="I1554" s="57"/>
    </row>
    <row r="1555" spans="6:9" s="58" customFormat="1" ht="12.75">
      <c r="F1555" s="57"/>
      <c r="I1555" s="57"/>
    </row>
    <row r="1556" spans="6:9" s="58" customFormat="1" ht="12.75">
      <c r="F1556" s="57"/>
      <c r="I1556" s="57"/>
    </row>
    <row r="1557" spans="6:9" s="58" customFormat="1" ht="12.75">
      <c r="F1557" s="57"/>
      <c r="I1557" s="57"/>
    </row>
    <row r="1558" spans="6:9" s="58" customFormat="1" ht="12.75">
      <c r="F1558" s="57"/>
      <c r="I1558" s="57"/>
    </row>
    <row r="1559" spans="6:9" s="58" customFormat="1" ht="12.75">
      <c r="F1559" s="57"/>
      <c r="I1559" s="57"/>
    </row>
    <row r="1560" spans="6:9" s="58" customFormat="1" ht="12.75">
      <c r="F1560" s="57"/>
      <c r="I1560" s="57"/>
    </row>
    <row r="1561" spans="6:9" s="58" customFormat="1" ht="12.75">
      <c r="F1561" s="57"/>
      <c r="I1561" s="57"/>
    </row>
    <row r="1562" spans="6:9" s="58" customFormat="1" ht="12.75">
      <c r="F1562" s="57"/>
      <c r="I1562" s="57"/>
    </row>
    <row r="1563" spans="6:9" s="58" customFormat="1" ht="12.75">
      <c r="F1563" s="57"/>
      <c r="I1563" s="57"/>
    </row>
    <row r="1564" spans="6:9" s="58" customFormat="1" ht="12.75">
      <c r="F1564" s="57"/>
      <c r="I1564" s="57"/>
    </row>
    <row r="1565" spans="6:9" s="58" customFormat="1" ht="12.75">
      <c r="F1565" s="57"/>
      <c r="I1565" s="57"/>
    </row>
    <row r="1566" spans="6:9" s="58" customFormat="1" ht="12.75">
      <c r="F1566" s="57"/>
      <c r="I1566" s="57"/>
    </row>
    <row r="1567" spans="6:9" s="58" customFormat="1" ht="12.75">
      <c r="F1567" s="57"/>
      <c r="I1567" s="57"/>
    </row>
    <row r="1568" spans="6:9" s="58" customFormat="1" ht="12.75">
      <c r="F1568" s="57"/>
      <c r="I1568" s="57"/>
    </row>
    <row r="1569" spans="6:9" s="58" customFormat="1" ht="12.75">
      <c r="F1569" s="57"/>
      <c r="I1569" s="57"/>
    </row>
    <row r="1570" spans="6:9" s="58" customFormat="1" ht="12.75">
      <c r="F1570" s="57"/>
      <c r="I1570" s="57"/>
    </row>
    <row r="1571" spans="6:9" s="58" customFormat="1" ht="12.75">
      <c r="F1571" s="57"/>
      <c r="I1571" s="57"/>
    </row>
    <row r="1572" spans="6:9" s="58" customFormat="1" ht="12.75">
      <c r="F1572" s="57"/>
      <c r="I1572" s="57"/>
    </row>
    <row r="1573" spans="6:9" s="58" customFormat="1" ht="12.75">
      <c r="F1573" s="57"/>
      <c r="I1573" s="57"/>
    </row>
    <row r="1574" spans="6:9" s="58" customFormat="1" ht="12.75">
      <c r="F1574" s="57"/>
      <c r="I1574" s="57"/>
    </row>
    <row r="1575" spans="6:9" s="58" customFormat="1" ht="12.75">
      <c r="F1575" s="57"/>
      <c r="I1575" s="57"/>
    </row>
    <row r="1576" spans="6:9" s="58" customFormat="1" ht="12.75">
      <c r="F1576" s="57"/>
      <c r="I1576" s="57"/>
    </row>
    <row r="1577" spans="6:9" s="58" customFormat="1" ht="12.75">
      <c r="F1577" s="57"/>
      <c r="I1577" s="57"/>
    </row>
    <row r="1578" spans="6:9" s="58" customFormat="1" ht="12.75">
      <c r="F1578" s="57"/>
      <c r="I1578" s="57"/>
    </row>
    <row r="1579" spans="6:9" s="58" customFormat="1" ht="12.75">
      <c r="F1579" s="57"/>
      <c r="I1579" s="57"/>
    </row>
    <row r="1580" spans="6:9" s="58" customFormat="1" ht="12.75">
      <c r="F1580" s="57"/>
      <c r="I1580" s="57"/>
    </row>
    <row r="1581" spans="6:9" s="58" customFormat="1" ht="12.75">
      <c r="F1581" s="57"/>
      <c r="I1581" s="57"/>
    </row>
    <row r="1582" spans="6:9" s="58" customFormat="1" ht="12.75">
      <c r="F1582" s="57"/>
      <c r="I1582" s="57"/>
    </row>
    <row r="1583" spans="6:9" s="58" customFormat="1" ht="12.75">
      <c r="F1583" s="57"/>
      <c r="I1583" s="57"/>
    </row>
    <row r="1584" spans="6:9" s="58" customFormat="1" ht="12.75">
      <c r="F1584" s="57"/>
      <c r="I1584" s="57"/>
    </row>
    <row r="1585" spans="6:9" s="58" customFormat="1" ht="12.75">
      <c r="F1585" s="57"/>
      <c r="I1585" s="57"/>
    </row>
    <row r="1586" spans="6:9" s="58" customFormat="1" ht="12.75">
      <c r="F1586" s="57"/>
      <c r="I1586" s="57"/>
    </row>
    <row r="1587" spans="6:9" s="58" customFormat="1" ht="12.75">
      <c r="F1587" s="57"/>
      <c r="I1587" s="57"/>
    </row>
    <row r="1588" spans="6:9" s="58" customFormat="1" ht="12.75">
      <c r="F1588" s="57"/>
      <c r="I1588" s="57"/>
    </row>
    <row r="1589" spans="6:9" s="58" customFormat="1" ht="12.75">
      <c r="F1589" s="57"/>
      <c r="I1589" s="57"/>
    </row>
    <row r="1590" spans="6:9" s="58" customFormat="1" ht="12.75">
      <c r="F1590" s="57"/>
      <c r="I1590" s="57"/>
    </row>
    <row r="1591" spans="6:9" s="58" customFormat="1" ht="12.75">
      <c r="F1591" s="57"/>
      <c r="I1591" s="57"/>
    </row>
    <row r="1592" spans="6:9" s="58" customFormat="1" ht="12.75">
      <c r="F1592" s="57"/>
      <c r="I1592" s="57"/>
    </row>
    <row r="1593" spans="6:9" s="58" customFormat="1" ht="12.75">
      <c r="F1593" s="57"/>
      <c r="I1593" s="57"/>
    </row>
    <row r="1594" spans="6:9" s="58" customFormat="1" ht="12.75">
      <c r="F1594" s="57"/>
      <c r="I1594" s="57"/>
    </row>
    <row r="1595" spans="6:9" s="58" customFormat="1" ht="12.75">
      <c r="F1595" s="57"/>
      <c r="I1595" s="57"/>
    </row>
    <row r="1596" spans="6:9" s="58" customFormat="1" ht="12.75">
      <c r="F1596" s="57"/>
      <c r="I1596" s="57"/>
    </row>
    <row r="1597" spans="6:9" s="58" customFormat="1" ht="12.75">
      <c r="F1597" s="57"/>
      <c r="I1597" s="57"/>
    </row>
    <row r="1598" spans="6:9" s="58" customFormat="1" ht="12.75">
      <c r="F1598" s="57"/>
      <c r="I1598" s="57"/>
    </row>
    <row r="1599" spans="6:9" s="58" customFormat="1" ht="12.75">
      <c r="F1599" s="57"/>
      <c r="I1599" s="57"/>
    </row>
    <row r="1600" spans="6:9" s="58" customFormat="1" ht="12.75">
      <c r="F1600" s="57"/>
      <c r="I1600" s="57"/>
    </row>
    <row r="1601" spans="6:9" s="58" customFormat="1" ht="12.75">
      <c r="F1601" s="57"/>
      <c r="I1601" s="57"/>
    </row>
    <row r="1602" spans="6:9" s="58" customFormat="1" ht="12.75">
      <c r="F1602" s="57"/>
      <c r="I1602" s="57"/>
    </row>
    <row r="1603" spans="6:9" s="58" customFormat="1" ht="12.75">
      <c r="F1603" s="57"/>
      <c r="I1603" s="57"/>
    </row>
    <row r="1604" spans="6:9" s="58" customFormat="1" ht="12.75">
      <c r="F1604" s="57"/>
      <c r="I1604" s="57"/>
    </row>
    <row r="1605" spans="6:9" s="58" customFormat="1" ht="12.75">
      <c r="F1605" s="57"/>
      <c r="I1605" s="57"/>
    </row>
    <row r="1606" spans="6:9" s="58" customFormat="1" ht="12.75">
      <c r="F1606" s="57"/>
      <c r="I1606" s="57"/>
    </row>
    <row r="1607" spans="6:9" s="58" customFormat="1" ht="12.75">
      <c r="F1607" s="57"/>
      <c r="I1607" s="57"/>
    </row>
    <row r="1608" spans="6:9" s="58" customFormat="1" ht="12.75">
      <c r="F1608" s="57"/>
      <c r="I1608" s="57"/>
    </row>
    <row r="1609" spans="6:9" s="58" customFormat="1" ht="12.75">
      <c r="F1609" s="57"/>
      <c r="I1609" s="57"/>
    </row>
    <row r="1610" spans="6:9" s="58" customFormat="1" ht="12.75">
      <c r="F1610" s="57"/>
      <c r="I1610" s="57"/>
    </row>
    <row r="1611" spans="6:9" s="58" customFormat="1" ht="12.75">
      <c r="F1611" s="57"/>
      <c r="I1611" s="57"/>
    </row>
    <row r="1612" spans="6:9" s="58" customFormat="1" ht="12.75">
      <c r="F1612" s="57"/>
      <c r="I1612" s="57"/>
    </row>
    <row r="1613" spans="6:9" s="58" customFormat="1" ht="12.75">
      <c r="F1613" s="57"/>
      <c r="I1613" s="57"/>
    </row>
    <row r="1614" spans="6:9" s="58" customFormat="1" ht="12.75">
      <c r="F1614" s="57"/>
      <c r="I1614" s="57"/>
    </row>
    <row r="1615" spans="6:9" s="58" customFormat="1" ht="12.75">
      <c r="F1615" s="57"/>
      <c r="I1615" s="57"/>
    </row>
    <row r="1616" spans="6:9" s="58" customFormat="1" ht="12.75">
      <c r="F1616" s="57"/>
      <c r="I1616" s="57"/>
    </row>
    <row r="1617" spans="6:9" s="58" customFormat="1" ht="12.75">
      <c r="F1617" s="57"/>
      <c r="I1617" s="57"/>
    </row>
    <row r="1618" spans="6:9" s="58" customFormat="1" ht="12.75">
      <c r="F1618" s="57"/>
      <c r="I1618" s="57"/>
    </row>
    <row r="1619" spans="6:9" s="58" customFormat="1" ht="12.75">
      <c r="F1619" s="57"/>
      <c r="I1619" s="57"/>
    </row>
    <row r="1620" spans="6:9" s="58" customFormat="1" ht="12.75">
      <c r="F1620" s="57"/>
      <c r="I1620" s="57"/>
    </row>
    <row r="1621" spans="6:9" s="58" customFormat="1" ht="12.75">
      <c r="F1621" s="57"/>
      <c r="I1621" s="57"/>
    </row>
    <row r="1622" spans="6:9" s="58" customFormat="1" ht="12.75">
      <c r="F1622" s="57"/>
      <c r="I1622" s="57"/>
    </row>
    <row r="1623" spans="6:9" s="58" customFormat="1" ht="12.75">
      <c r="F1623" s="57"/>
      <c r="I1623" s="57"/>
    </row>
    <row r="1624" spans="6:9" s="58" customFormat="1" ht="12.75">
      <c r="F1624" s="57"/>
      <c r="I1624" s="57"/>
    </row>
    <row r="1625" spans="6:9" s="58" customFormat="1" ht="12.75">
      <c r="F1625" s="57"/>
      <c r="I1625" s="57"/>
    </row>
    <row r="1626" spans="6:9" s="58" customFormat="1" ht="12.75">
      <c r="F1626" s="57"/>
      <c r="I1626" s="57"/>
    </row>
    <row r="1627" spans="6:9" s="58" customFormat="1" ht="12.75">
      <c r="F1627" s="57"/>
      <c r="I1627" s="57"/>
    </row>
    <row r="1628" spans="6:9" s="58" customFormat="1" ht="12.75">
      <c r="F1628" s="57"/>
      <c r="I1628" s="57"/>
    </row>
    <row r="1629" spans="6:9" s="58" customFormat="1" ht="12.75">
      <c r="F1629" s="57"/>
      <c r="I1629" s="57"/>
    </row>
    <row r="1630" spans="6:9" s="58" customFormat="1" ht="12.75">
      <c r="F1630" s="57"/>
      <c r="I1630" s="57"/>
    </row>
    <row r="1631" spans="6:9" s="58" customFormat="1" ht="12.75">
      <c r="F1631" s="57"/>
      <c r="I1631" s="57"/>
    </row>
    <row r="1632" spans="6:9" s="58" customFormat="1" ht="12.75">
      <c r="F1632" s="57"/>
      <c r="I1632" s="57"/>
    </row>
    <row r="1633" spans="6:9" s="58" customFormat="1" ht="12.75">
      <c r="F1633" s="57"/>
      <c r="I1633" s="57"/>
    </row>
    <row r="1634" spans="6:9" s="58" customFormat="1" ht="12.75">
      <c r="F1634" s="57"/>
      <c r="I1634" s="57"/>
    </row>
    <row r="1635" spans="6:9" s="58" customFormat="1" ht="12.75">
      <c r="F1635" s="57"/>
      <c r="I1635" s="57"/>
    </row>
    <row r="1636" spans="6:9" s="58" customFormat="1" ht="12.75">
      <c r="F1636" s="57"/>
      <c r="I1636" s="57"/>
    </row>
    <row r="1637" spans="6:9" s="58" customFormat="1" ht="12.75">
      <c r="F1637" s="57"/>
      <c r="I1637" s="57"/>
    </row>
    <row r="1638" spans="6:9" s="58" customFormat="1" ht="12.75">
      <c r="F1638" s="57"/>
      <c r="I1638" s="57"/>
    </row>
    <row r="1639" spans="6:9" s="58" customFormat="1" ht="12.75">
      <c r="F1639" s="57"/>
      <c r="I1639" s="57"/>
    </row>
    <row r="1640" spans="6:9" s="58" customFormat="1" ht="12.75">
      <c r="F1640" s="57"/>
      <c r="I1640" s="57"/>
    </row>
    <row r="1641" spans="6:9" s="58" customFormat="1" ht="12.75">
      <c r="F1641" s="57"/>
      <c r="I1641" s="57"/>
    </row>
    <row r="1642" spans="6:9" s="58" customFormat="1" ht="12.75">
      <c r="F1642" s="57"/>
      <c r="I1642" s="57"/>
    </row>
    <row r="1643" spans="6:9" s="58" customFormat="1" ht="12.75">
      <c r="F1643" s="57"/>
      <c r="I1643" s="57"/>
    </row>
    <row r="1644" spans="6:9" s="58" customFormat="1" ht="12.75">
      <c r="F1644" s="57"/>
      <c r="I1644" s="57"/>
    </row>
    <row r="1645" spans="6:9" s="58" customFormat="1" ht="12.75">
      <c r="F1645" s="57"/>
      <c r="I1645" s="57"/>
    </row>
    <row r="1646" spans="6:9" s="58" customFormat="1" ht="12.75">
      <c r="F1646" s="57"/>
      <c r="I1646" s="57"/>
    </row>
    <row r="1647" spans="6:9" s="58" customFormat="1" ht="12.75">
      <c r="F1647" s="57"/>
      <c r="I1647" s="57"/>
    </row>
    <row r="1648" spans="6:9" s="58" customFormat="1" ht="12.75">
      <c r="F1648" s="57"/>
      <c r="I1648" s="57"/>
    </row>
    <row r="1649" spans="6:9" s="58" customFormat="1" ht="12.75">
      <c r="F1649" s="57"/>
      <c r="I1649" s="57"/>
    </row>
    <row r="1650" spans="6:9" s="58" customFormat="1" ht="12.75">
      <c r="F1650" s="57"/>
      <c r="I1650" s="57"/>
    </row>
    <row r="1651" spans="6:9" s="58" customFormat="1" ht="12.75">
      <c r="F1651" s="57"/>
      <c r="I1651" s="57"/>
    </row>
    <row r="1652" spans="6:9" s="58" customFormat="1" ht="12.75">
      <c r="F1652" s="57"/>
      <c r="I1652" s="57"/>
    </row>
    <row r="1653" spans="6:9" s="58" customFormat="1" ht="12.75">
      <c r="F1653" s="57"/>
      <c r="I1653" s="57"/>
    </row>
    <row r="1654" spans="6:9" s="58" customFormat="1" ht="12.75">
      <c r="F1654" s="57"/>
      <c r="I1654" s="57"/>
    </row>
    <row r="1655" spans="6:9" s="58" customFormat="1" ht="12.75">
      <c r="F1655" s="57"/>
      <c r="I1655" s="57"/>
    </row>
    <row r="1656" spans="6:9" s="58" customFormat="1" ht="12.75">
      <c r="F1656" s="57"/>
      <c r="I1656" s="57"/>
    </row>
    <row r="1657" spans="6:9" s="58" customFormat="1" ht="12.75">
      <c r="F1657" s="57"/>
      <c r="I1657" s="57"/>
    </row>
    <row r="1658" spans="6:9" s="58" customFormat="1" ht="12.75">
      <c r="F1658" s="57"/>
      <c r="I1658" s="57"/>
    </row>
    <row r="1659" spans="6:9" s="58" customFormat="1" ht="12.75">
      <c r="F1659" s="57"/>
      <c r="I1659" s="57"/>
    </row>
    <row r="1660" spans="6:9" s="58" customFormat="1" ht="12.75">
      <c r="F1660" s="57"/>
      <c r="I1660" s="57"/>
    </row>
    <row r="1661" spans="6:9" s="58" customFormat="1" ht="12.75">
      <c r="F1661" s="57"/>
      <c r="I1661" s="57"/>
    </row>
    <row r="1662" spans="6:9" s="58" customFormat="1" ht="12.75">
      <c r="F1662" s="57"/>
      <c r="I1662" s="57"/>
    </row>
    <row r="1663" spans="6:9" s="58" customFormat="1" ht="12.75">
      <c r="F1663" s="57"/>
      <c r="I1663" s="57"/>
    </row>
    <row r="1664" spans="6:9" s="58" customFormat="1" ht="12.75">
      <c r="F1664" s="57"/>
      <c r="I1664" s="57"/>
    </row>
    <row r="1665" spans="6:9" s="58" customFormat="1" ht="12.75">
      <c r="F1665" s="57"/>
      <c r="I1665" s="57"/>
    </row>
    <row r="1666" spans="6:9" s="58" customFormat="1" ht="12.75">
      <c r="F1666" s="57"/>
      <c r="I1666" s="57"/>
    </row>
    <row r="1667" spans="6:9" s="58" customFormat="1" ht="12.75">
      <c r="F1667" s="57"/>
      <c r="I1667" s="57"/>
    </row>
    <row r="1668" spans="6:9" s="58" customFormat="1" ht="12.75">
      <c r="F1668" s="57"/>
      <c r="I1668" s="57"/>
    </row>
    <row r="1669" spans="6:9" s="58" customFormat="1" ht="12.75">
      <c r="F1669" s="57"/>
      <c r="I1669" s="57"/>
    </row>
    <row r="1670" spans="6:9" s="58" customFormat="1" ht="12.75">
      <c r="F1670" s="57"/>
      <c r="I1670" s="57"/>
    </row>
    <row r="1671" spans="6:9" s="58" customFormat="1" ht="12.75">
      <c r="F1671" s="57"/>
      <c r="I1671" s="57"/>
    </row>
    <row r="1672" spans="6:9" s="58" customFormat="1" ht="12.75">
      <c r="F1672" s="57"/>
      <c r="I1672" s="57"/>
    </row>
    <row r="1673" spans="6:9" s="58" customFormat="1" ht="12.75">
      <c r="F1673" s="57"/>
      <c r="I1673" s="57"/>
    </row>
    <row r="1674" spans="6:9" s="58" customFormat="1" ht="12.75">
      <c r="F1674" s="57"/>
      <c r="I1674" s="57"/>
    </row>
    <row r="1675" spans="6:9" s="58" customFormat="1" ht="12.75">
      <c r="F1675" s="57"/>
      <c r="I1675" s="57"/>
    </row>
    <row r="1676" spans="6:9" s="58" customFormat="1" ht="12.75">
      <c r="F1676" s="57"/>
      <c r="I1676" s="57"/>
    </row>
    <row r="1677" spans="6:9" s="58" customFormat="1" ht="12.75">
      <c r="F1677" s="57"/>
      <c r="I1677" s="57"/>
    </row>
    <row r="1678" spans="6:9" s="58" customFormat="1" ht="12.75">
      <c r="F1678" s="57"/>
      <c r="I1678" s="57"/>
    </row>
    <row r="1679" spans="6:9" s="58" customFormat="1" ht="12.75">
      <c r="F1679" s="57"/>
      <c r="I1679" s="57"/>
    </row>
    <row r="1680" spans="6:9" s="58" customFormat="1" ht="12.75">
      <c r="F1680" s="57"/>
      <c r="I1680" s="57"/>
    </row>
    <row r="1681" spans="6:9" s="58" customFormat="1" ht="12.75">
      <c r="F1681" s="57"/>
      <c r="I1681" s="57"/>
    </row>
    <row r="1682" spans="6:9" s="58" customFormat="1" ht="12.75">
      <c r="F1682" s="57"/>
      <c r="I1682" s="57"/>
    </row>
    <row r="1683" spans="6:9" s="58" customFormat="1" ht="12.75">
      <c r="F1683" s="57"/>
      <c r="I1683" s="57"/>
    </row>
    <row r="1684" spans="6:9" s="58" customFormat="1" ht="12.75">
      <c r="F1684" s="57"/>
      <c r="I1684" s="57"/>
    </row>
    <row r="1685" spans="6:9" s="58" customFormat="1" ht="12.75">
      <c r="F1685" s="57"/>
      <c r="I1685" s="57"/>
    </row>
    <row r="1686" spans="6:9" s="58" customFormat="1" ht="12.75">
      <c r="F1686" s="57"/>
      <c r="I1686" s="57"/>
    </row>
    <row r="1687" spans="6:9" s="58" customFormat="1" ht="12.75">
      <c r="F1687" s="57"/>
      <c r="I1687" s="57"/>
    </row>
    <row r="1688" spans="6:9" s="58" customFormat="1" ht="12.75">
      <c r="F1688" s="57"/>
      <c r="I1688" s="57"/>
    </row>
    <row r="1689" spans="6:9" s="58" customFormat="1" ht="12.75">
      <c r="F1689" s="57"/>
      <c r="I1689" s="57"/>
    </row>
    <row r="1690" spans="6:9" s="58" customFormat="1" ht="12.75">
      <c r="F1690" s="57"/>
      <c r="I1690" s="57"/>
    </row>
    <row r="1691" spans="6:9" s="58" customFormat="1" ht="12.75">
      <c r="F1691" s="57"/>
      <c r="I1691" s="57"/>
    </row>
    <row r="1692" spans="6:9" s="58" customFormat="1" ht="12.75">
      <c r="F1692" s="57"/>
      <c r="I1692" s="57"/>
    </row>
    <row r="1693" spans="6:9" s="58" customFormat="1" ht="12.75">
      <c r="F1693" s="57"/>
      <c r="I1693" s="57"/>
    </row>
    <row r="1694" spans="6:9" s="58" customFormat="1" ht="12.75">
      <c r="F1694" s="57"/>
      <c r="I1694" s="57"/>
    </row>
    <row r="1695" spans="6:9" s="58" customFormat="1" ht="12.75">
      <c r="F1695" s="57"/>
      <c r="I1695" s="57"/>
    </row>
    <row r="1696" spans="6:9" s="58" customFormat="1" ht="12.75">
      <c r="F1696" s="57"/>
      <c r="I1696" s="57"/>
    </row>
    <row r="1697" spans="6:9" s="58" customFormat="1" ht="12.75">
      <c r="F1697" s="57"/>
      <c r="I1697" s="57"/>
    </row>
    <row r="1698" spans="6:9" s="58" customFormat="1" ht="12.75">
      <c r="F1698" s="57"/>
      <c r="I1698" s="57"/>
    </row>
    <row r="1699" spans="6:9" s="58" customFormat="1" ht="12.75">
      <c r="F1699" s="57"/>
      <c r="I1699" s="57"/>
    </row>
    <row r="1700" spans="6:9" s="58" customFormat="1" ht="12.75">
      <c r="F1700" s="57"/>
      <c r="I1700" s="57"/>
    </row>
    <row r="1701" spans="6:9" s="58" customFormat="1" ht="12.75">
      <c r="F1701" s="57"/>
      <c r="I1701" s="57"/>
    </row>
    <row r="1702" spans="6:9" s="58" customFormat="1" ht="12.75">
      <c r="F1702" s="57"/>
      <c r="I1702" s="57"/>
    </row>
    <row r="1703" spans="6:9" s="58" customFormat="1" ht="12.75">
      <c r="F1703" s="57"/>
      <c r="I1703" s="57"/>
    </row>
    <row r="1704" spans="6:9" s="58" customFormat="1" ht="12.75">
      <c r="F1704" s="57"/>
      <c r="I1704" s="57"/>
    </row>
    <row r="1705" spans="6:9" s="58" customFormat="1" ht="12.75">
      <c r="F1705" s="57"/>
      <c r="I1705" s="57"/>
    </row>
    <row r="1706" spans="6:9" s="58" customFormat="1" ht="12.75">
      <c r="F1706" s="57"/>
      <c r="I1706" s="57"/>
    </row>
    <row r="1707" spans="6:9" s="58" customFormat="1" ht="12.75">
      <c r="F1707" s="57"/>
      <c r="I1707" s="57"/>
    </row>
    <row r="1708" spans="6:9" s="58" customFormat="1" ht="12.75">
      <c r="F1708" s="57"/>
      <c r="I1708" s="57"/>
    </row>
    <row r="1709" spans="6:9" s="58" customFormat="1" ht="12.75">
      <c r="F1709" s="57"/>
      <c r="I1709" s="57"/>
    </row>
    <row r="1710" spans="6:9" s="58" customFormat="1" ht="12.75">
      <c r="F1710" s="57"/>
      <c r="I1710" s="57"/>
    </row>
    <row r="1711" spans="6:9" s="58" customFormat="1" ht="12.75">
      <c r="F1711" s="57"/>
      <c r="I1711" s="57"/>
    </row>
    <row r="1712" spans="6:9" s="58" customFormat="1" ht="12.75">
      <c r="F1712" s="57"/>
      <c r="I1712" s="57"/>
    </row>
    <row r="1713" spans="6:9" s="58" customFormat="1" ht="12.75">
      <c r="F1713" s="57"/>
      <c r="I1713" s="57"/>
    </row>
    <row r="1714" spans="6:9" s="58" customFormat="1" ht="12.75">
      <c r="F1714" s="57"/>
      <c r="I1714" s="57"/>
    </row>
    <row r="1715" spans="6:9" s="58" customFormat="1" ht="12.75">
      <c r="F1715" s="57"/>
      <c r="I1715" s="57"/>
    </row>
    <row r="1716" spans="6:9" s="58" customFormat="1" ht="12.75">
      <c r="F1716" s="57"/>
      <c r="I1716" s="57"/>
    </row>
    <row r="1717" spans="6:9" s="58" customFormat="1" ht="12.75">
      <c r="F1717" s="57"/>
      <c r="I1717" s="57"/>
    </row>
    <row r="1718" spans="6:9" s="58" customFormat="1" ht="12.75">
      <c r="F1718" s="57"/>
      <c r="I1718" s="57"/>
    </row>
    <row r="1719" spans="6:9" s="58" customFormat="1" ht="12.75">
      <c r="F1719" s="57"/>
      <c r="I1719" s="57"/>
    </row>
    <row r="1720" spans="6:9" s="58" customFormat="1" ht="12.75">
      <c r="F1720" s="57"/>
      <c r="I1720" s="57"/>
    </row>
    <row r="1721" spans="6:9" s="58" customFormat="1" ht="12.75">
      <c r="F1721" s="57"/>
      <c r="I1721" s="57"/>
    </row>
    <row r="1722" spans="6:9" s="58" customFormat="1" ht="12.75">
      <c r="F1722" s="57"/>
      <c r="I1722" s="57"/>
    </row>
    <row r="1723" spans="6:9" s="58" customFormat="1" ht="12.75">
      <c r="F1723" s="57"/>
      <c r="I1723" s="57"/>
    </row>
    <row r="1724" spans="6:9" s="58" customFormat="1" ht="12.75">
      <c r="F1724" s="57"/>
      <c r="I1724" s="57"/>
    </row>
    <row r="1725" spans="6:9" s="58" customFormat="1" ht="12.75">
      <c r="F1725" s="57"/>
      <c r="I1725" s="57"/>
    </row>
    <row r="1726" spans="6:9" s="58" customFormat="1" ht="12.75">
      <c r="F1726" s="57"/>
      <c r="I1726" s="57"/>
    </row>
    <row r="1727" spans="6:9" s="58" customFormat="1" ht="12.75">
      <c r="F1727" s="57"/>
      <c r="I1727" s="57"/>
    </row>
    <row r="1728" spans="6:9" s="58" customFormat="1" ht="12.75">
      <c r="F1728" s="57"/>
      <c r="I1728" s="57"/>
    </row>
    <row r="1729" spans="6:9" s="58" customFormat="1" ht="12.75">
      <c r="F1729" s="57"/>
      <c r="I1729" s="57"/>
    </row>
    <row r="1730" spans="6:9" s="58" customFormat="1" ht="12.75">
      <c r="F1730" s="57"/>
      <c r="I1730" s="57"/>
    </row>
    <row r="1731" spans="6:9" s="58" customFormat="1" ht="12.75">
      <c r="F1731" s="57"/>
      <c r="I1731" s="57"/>
    </row>
    <row r="1732" spans="6:9" s="58" customFormat="1" ht="12.75">
      <c r="F1732" s="57"/>
      <c r="I1732" s="57"/>
    </row>
    <row r="1733" spans="6:9" s="58" customFormat="1" ht="12.75">
      <c r="F1733" s="57"/>
      <c r="I1733" s="57"/>
    </row>
    <row r="1734" spans="6:9" s="58" customFormat="1" ht="12.75">
      <c r="F1734" s="57"/>
      <c r="I1734" s="57"/>
    </row>
    <row r="1735" spans="6:9" s="58" customFormat="1" ht="12.75">
      <c r="F1735" s="57"/>
      <c r="I1735" s="57"/>
    </row>
    <row r="1736" spans="6:9" s="58" customFormat="1" ht="12.75">
      <c r="F1736" s="57"/>
      <c r="I1736" s="57"/>
    </row>
    <row r="1737" spans="6:9" s="58" customFormat="1" ht="12.75">
      <c r="F1737" s="57"/>
      <c r="I1737" s="57"/>
    </row>
    <row r="1738" spans="6:9" s="58" customFormat="1" ht="12.75">
      <c r="F1738" s="57"/>
      <c r="I1738" s="57"/>
    </row>
    <row r="1739" spans="6:9" s="58" customFormat="1" ht="12.75">
      <c r="F1739" s="57"/>
      <c r="I1739" s="57"/>
    </row>
    <row r="1740" spans="6:9" s="58" customFormat="1" ht="12.75">
      <c r="F1740" s="57"/>
      <c r="I1740" s="57"/>
    </row>
    <row r="1741" spans="6:9" s="58" customFormat="1" ht="12.75">
      <c r="F1741" s="57"/>
      <c r="I1741" s="57"/>
    </row>
    <row r="1742" spans="6:9" s="58" customFormat="1" ht="12.75">
      <c r="F1742" s="57"/>
      <c r="I1742" s="57"/>
    </row>
    <row r="1743" spans="6:9" s="58" customFormat="1" ht="12.75">
      <c r="F1743" s="57"/>
      <c r="I1743" s="57"/>
    </row>
    <row r="1744" spans="6:9" s="58" customFormat="1" ht="12.75">
      <c r="F1744" s="57"/>
      <c r="I1744" s="57"/>
    </row>
    <row r="1745" spans="6:9" s="58" customFormat="1" ht="12.75">
      <c r="F1745" s="57"/>
      <c r="I1745" s="57"/>
    </row>
    <row r="1746" spans="6:9" s="58" customFormat="1" ht="12.75">
      <c r="F1746" s="57"/>
      <c r="I1746" s="57"/>
    </row>
    <row r="1747" spans="6:9" s="58" customFormat="1" ht="12.75">
      <c r="F1747" s="57"/>
      <c r="I1747" s="57"/>
    </row>
    <row r="1748" spans="6:9" s="58" customFormat="1" ht="12.75">
      <c r="F1748" s="57"/>
      <c r="I1748" s="57"/>
    </row>
    <row r="1749" spans="6:9" s="58" customFormat="1" ht="12.75">
      <c r="F1749" s="57"/>
      <c r="I1749" s="57"/>
    </row>
    <row r="1750" spans="6:9" s="58" customFormat="1" ht="12.75">
      <c r="F1750" s="57"/>
      <c r="I1750" s="57"/>
    </row>
    <row r="1751" spans="6:9" s="58" customFormat="1" ht="12.75">
      <c r="F1751" s="57"/>
      <c r="I1751" s="57"/>
    </row>
    <row r="1752" spans="6:9" s="58" customFormat="1" ht="12.75">
      <c r="F1752" s="57"/>
      <c r="I1752" s="57"/>
    </row>
    <row r="1753" spans="6:9" s="58" customFormat="1" ht="12.75">
      <c r="F1753" s="57"/>
      <c r="I1753" s="57"/>
    </row>
    <row r="1754" spans="6:9" s="58" customFormat="1" ht="12.75">
      <c r="F1754" s="57"/>
      <c r="I1754" s="57"/>
    </row>
    <row r="1755" spans="6:9" s="58" customFormat="1" ht="12.75">
      <c r="F1755" s="57"/>
      <c r="I1755" s="57"/>
    </row>
    <row r="1756" spans="6:9" s="58" customFormat="1" ht="12.75">
      <c r="F1756" s="57"/>
      <c r="I1756" s="57"/>
    </row>
    <row r="1757" spans="6:9" s="58" customFormat="1" ht="12.75">
      <c r="F1757" s="57"/>
      <c r="I1757" s="57"/>
    </row>
    <row r="1758" spans="6:9" s="58" customFormat="1" ht="12.75">
      <c r="F1758" s="57"/>
      <c r="I1758" s="57"/>
    </row>
    <row r="1759" spans="6:9" s="58" customFormat="1" ht="12.75">
      <c r="F1759" s="57"/>
      <c r="I1759" s="57"/>
    </row>
    <row r="1760" spans="6:9" s="58" customFormat="1" ht="12.75">
      <c r="F1760" s="57"/>
      <c r="I1760" s="57"/>
    </row>
    <row r="1761" spans="6:9" s="58" customFormat="1" ht="12.75">
      <c r="F1761" s="57"/>
      <c r="I1761" s="57"/>
    </row>
    <row r="1762" spans="6:9" s="58" customFormat="1" ht="12.75">
      <c r="F1762" s="57"/>
      <c r="I1762" s="57"/>
    </row>
    <row r="1763" spans="6:9" s="58" customFormat="1" ht="12.75">
      <c r="F1763" s="57"/>
      <c r="I1763" s="57"/>
    </row>
    <row r="1764" spans="6:9" s="58" customFormat="1" ht="12.75">
      <c r="F1764" s="57"/>
      <c r="I1764" s="57"/>
    </row>
    <row r="1765" spans="6:9" s="58" customFormat="1" ht="12.75">
      <c r="F1765" s="57"/>
      <c r="I1765" s="57"/>
    </row>
    <row r="1766" spans="6:9" s="58" customFormat="1" ht="12.75">
      <c r="F1766" s="57"/>
      <c r="I1766" s="57"/>
    </row>
    <row r="1767" spans="6:9" s="58" customFormat="1" ht="12.75">
      <c r="F1767" s="57"/>
      <c r="I1767" s="57"/>
    </row>
    <row r="1768" spans="6:9" s="58" customFormat="1" ht="12.75">
      <c r="F1768" s="57"/>
      <c r="I1768" s="57"/>
    </row>
    <row r="1769" spans="6:9" s="58" customFormat="1" ht="12.75">
      <c r="F1769" s="57"/>
      <c r="I1769" s="57"/>
    </row>
    <row r="1770" spans="6:9" s="58" customFormat="1" ht="12.75">
      <c r="F1770" s="57"/>
      <c r="I1770" s="57"/>
    </row>
    <row r="1771" spans="6:9" s="58" customFormat="1" ht="12.75">
      <c r="F1771" s="57"/>
      <c r="I1771" s="57"/>
    </row>
    <row r="1772" spans="6:9" s="58" customFormat="1" ht="12.75">
      <c r="F1772" s="57"/>
      <c r="I1772" s="57"/>
    </row>
    <row r="1773" spans="6:9" s="58" customFormat="1" ht="12.75">
      <c r="F1773" s="57"/>
      <c r="I1773" s="57"/>
    </row>
    <row r="1774" spans="6:9" s="58" customFormat="1" ht="12.75">
      <c r="F1774" s="57"/>
      <c r="I1774" s="57"/>
    </row>
    <row r="1775" spans="6:9" s="58" customFormat="1" ht="12.75">
      <c r="F1775" s="57"/>
      <c r="I1775" s="57"/>
    </row>
    <row r="1776" spans="6:9" s="58" customFormat="1" ht="12.75">
      <c r="F1776" s="57"/>
      <c r="I1776" s="57"/>
    </row>
    <row r="1777" spans="6:9" s="58" customFormat="1" ht="12.75">
      <c r="F1777" s="57"/>
      <c r="I1777" s="57"/>
    </row>
    <row r="1778" spans="6:9" s="58" customFormat="1" ht="12.75">
      <c r="F1778" s="57"/>
      <c r="I1778" s="57"/>
    </row>
    <row r="1779" spans="6:9" s="58" customFormat="1" ht="12.75">
      <c r="F1779" s="57"/>
      <c r="I1779" s="57"/>
    </row>
    <row r="1780" spans="6:9" s="58" customFormat="1" ht="12.75">
      <c r="F1780" s="57"/>
      <c r="I1780" s="57"/>
    </row>
    <row r="1781" spans="6:9" s="58" customFormat="1" ht="12.75">
      <c r="F1781" s="57"/>
      <c r="I1781" s="57"/>
    </row>
    <row r="1782" spans="6:9" s="58" customFormat="1" ht="12.75">
      <c r="F1782" s="57"/>
      <c r="I1782" s="57"/>
    </row>
    <row r="1783" spans="6:9" s="58" customFormat="1" ht="12.75">
      <c r="F1783" s="57"/>
      <c r="I1783" s="57"/>
    </row>
    <row r="1784" spans="6:9" s="58" customFormat="1" ht="12.75">
      <c r="F1784" s="57"/>
      <c r="I1784" s="57"/>
    </row>
    <row r="1785" spans="6:9" s="58" customFormat="1" ht="12.75">
      <c r="F1785" s="57"/>
      <c r="I1785" s="57"/>
    </row>
    <row r="1786" spans="6:9" s="58" customFormat="1" ht="12.75">
      <c r="F1786" s="57"/>
      <c r="I1786" s="57"/>
    </row>
    <row r="1787" spans="6:9" s="58" customFormat="1" ht="12.75">
      <c r="F1787" s="57"/>
      <c r="I1787" s="57"/>
    </row>
    <row r="1788" spans="6:9" s="58" customFormat="1" ht="12.75">
      <c r="F1788" s="57"/>
      <c r="I1788" s="57"/>
    </row>
    <row r="1789" spans="6:9" s="58" customFormat="1" ht="12.75">
      <c r="F1789" s="57"/>
      <c r="I1789" s="57"/>
    </row>
    <row r="1790" spans="6:9" s="58" customFormat="1" ht="12.75">
      <c r="F1790" s="57"/>
      <c r="I1790" s="57"/>
    </row>
    <row r="1791" spans="6:9" s="58" customFormat="1" ht="12.75">
      <c r="F1791" s="57"/>
      <c r="I1791" s="57"/>
    </row>
    <row r="1792" spans="6:9" s="58" customFormat="1" ht="12.75">
      <c r="F1792" s="57"/>
      <c r="I1792" s="57"/>
    </row>
    <row r="1793" spans="6:9" s="58" customFormat="1" ht="12.75">
      <c r="F1793" s="57"/>
      <c r="I1793" s="57"/>
    </row>
    <row r="1794" spans="6:9" s="58" customFormat="1" ht="12.75">
      <c r="F1794" s="57"/>
      <c r="I1794" s="57"/>
    </row>
    <row r="1795" spans="6:9" s="58" customFormat="1" ht="12.75">
      <c r="F1795" s="57"/>
      <c r="I1795" s="57"/>
    </row>
    <row r="1796" spans="6:9" s="58" customFormat="1" ht="12.75">
      <c r="F1796" s="57"/>
      <c r="I1796" s="57"/>
    </row>
    <row r="1797" spans="6:9" s="58" customFormat="1" ht="12.75">
      <c r="F1797" s="57"/>
      <c r="I1797" s="57"/>
    </row>
    <row r="1798" spans="6:9" s="58" customFormat="1" ht="12.75">
      <c r="F1798" s="57"/>
      <c r="I1798" s="57"/>
    </row>
    <row r="1799" spans="6:9" s="58" customFormat="1" ht="12.75">
      <c r="F1799" s="57"/>
      <c r="I1799" s="57"/>
    </row>
    <row r="1800" spans="6:9" s="58" customFormat="1" ht="12.75">
      <c r="F1800" s="57"/>
      <c r="I1800" s="57"/>
    </row>
    <row r="1801" spans="6:9" s="58" customFormat="1" ht="12.75">
      <c r="F1801" s="57"/>
      <c r="I1801" s="57"/>
    </row>
    <row r="1802" spans="6:9" s="58" customFormat="1" ht="12.75">
      <c r="F1802" s="57"/>
      <c r="I1802" s="57"/>
    </row>
    <row r="1803" spans="6:9" s="58" customFormat="1" ht="12.75">
      <c r="F1803" s="57"/>
      <c r="I1803" s="57"/>
    </row>
    <row r="1804" spans="6:9" s="58" customFormat="1" ht="12.75">
      <c r="F1804" s="57"/>
      <c r="I1804" s="57"/>
    </row>
    <row r="1805" spans="6:9" s="58" customFormat="1" ht="12.75">
      <c r="F1805" s="57"/>
      <c r="I1805" s="57"/>
    </row>
    <row r="1806" spans="6:9" s="58" customFormat="1" ht="12.75">
      <c r="F1806" s="57"/>
      <c r="I1806" s="57"/>
    </row>
    <row r="1807" spans="6:9" s="58" customFormat="1" ht="12.75">
      <c r="F1807" s="57"/>
      <c r="I1807" s="57"/>
    </row>
    <row r="1808" spans="6:9" s="58" customFormat="1" ht="12.75">
      <c r="F1808" s="57"/>
      <c r="I1808" s="57"/>
    </row>
    <row r="1809" spans="6:9" s="58" customFormat="1" ht="12.75">
      <c r="F1809" s="57"/>
      <c r="I1809" s="57"/>
    </row>
    <row r="1810" spans="6:9" s="58" customFormat="1" ht="12.75">
      <c r="F1810" s="57"/>
      <c r="I1810" s="57"/>
    </row>
    <row r="1811" spans="6:9" s="58" customFormat="1" ht="12.75">
      <c r="F1811" s="57"/>
      <c r="I1811" s="57"/>
    </row>
    <row r="1812" spans="6:9" s="58" customFormat="1" ht="12.75">
      <c r="F1812" s="57"/>
      <c r="I1812" s="57"/>
    </row>
    <row r="1813" spans="6:9" s="58" customFormat="1" ht="12.75">
      <c r="F1813" s="57"/>
      <c r="I1813" s="57"/>
    </row>
    <row r="1814" spans="6:9" s="58" customFormat="1" ht="12.75">
      <c r="F1814" s="57"/>
      <c r="I1814" s="57"/>
    </row>
    <row r="1815" spans="6:9" s="58" customFormat="1" ht="12.75">
      <c r="F1815" s="57"/>
      <c r="I1815" s="57"/>
    </row>
    <row r="1816" spans="6:9" s="58" customFormat="1" ht="12.75">
      <c r="F1816" s="57"/>
      <c r="I1816" s="57"/>
    </row>
    <row r="1817" spans="6:9" s="58" customFormat="1" ht="12.75">
      <c r="F1817" s="57"/>
      <c r="I1817" s="57"/>
    </row>
    <row r="1818" spans="6:9" s="58" customFormat="1" ht="12.75">
      <c r="F1818" s="57"/>
      <c r="I1818" s="57"/>
    </row>
    <row r="1819" spans="6:9" s="58" customFormat="1" ht="12.75">
      <c r="F1819" s="57"/>
      <c r="I1819" s="57"/>
    </row>
    <row r="1820" spans="6:9" s="58" customFormat="1" ht="12.75">
      <c r="F1820" s="57"/>
      <c r="I1820" s="57"/>
    </row>
    <row r="1821" spans="6:9" s="58" customFormat="1" ht="12.75">
      <c r="F1821" s="57"/>
      <c r="I1821" s="57"/>
    </row>
    <row r="1822" spans="6:9" s="58" customFormat="1" ht="12.75">
      <c r="F1822" s="57"/>
      <c r="I1822" s="57"/>
    </row>
    <row r="1823" spans="6:9" s="58" customFormat="1" ht="12.75">
      <c r="F1823" s="57"/>
      <c r="I1823" s="57"/>
    </row>
    <row r="1824" spans="6:9" s="58" customFormat="1" ht="12.75">
      <c r="F1824" s="57"/>
      <c r="I1824" s="57"/>
    </row>
    <row r="1825" spans="6:9" s="58" customFormat="1" ht="12.75">
      <c r="F1825" s="57"/>
      <c r="I1825" s="57"/>
    </row>
    <row r="1826" spans="6:9" s="58" customFormat="1" ht="12.75">
      <c r="F1826" s="57"/>
      <c r="I1826" s="57"/>
    </row>
    <row r="1827" spans="6:9" s="58" customFormat="1" ht="12.75">
      <c r="F1827" s="57"/>
      <c r="I1827" s="57"/>
    </row>
    <row r="1828" spans="6:9" s="58" customFormat="1" ht="12.75">
      <c r="F1828" s="57"/>
      <c r="I1828" s="57"/>
    </row>
    <row r="1829" spans="6:9" s="58" customFormat="1" ht="12.75">
      <c r="F1829" s="57"/>
      <c r="I1829" s="57"/>
    </row>
    <row r="1830" spans="6:9" s="58" customFormat="1" ht="12.75">
      <c r="F1830" s="57"/>
      <c r="I1830" s="57"/>
    </row>
    <row r="1831" spans="6:9" s="58" customFormat="1" ht="12.75">
      <c r="F1831" s="57"/>
      <c r="I1831" s="57"/>
    </row>
    <row r="1832" spans="6:9" s="58" customFormat="1" ht="12.75">
      <c r="F1832" s="57"/>
      <c r="I1832" s="57"/>
    </row>
    <row r="1833" spans="6:9" s="58" customFormat="1" ht="12.75">
      <c r="F1833" s="57"/>
      <c r="I1833" s="57"/>
    </row>
    <row r="1834" spans="6:9" s="58" customFormat="1" ht="12.75">
      <c r="F1834" s="57"/>
      <c r="I1834" s="57"/>
    </row>
    <row r="1835" spans="6:9" s="58" customFormat="1" ht="12.75">
      <c r="F1835" s="57"/>
      <c r="I1835" s="57"/>
    </row>
    <row r="1836" spans="6:9" s="58" customFormat="1" ht="12.75">
      <c r="F1836" s="57"/>
      <c r="I1836" s="57"/>
    </row>
    <row r="1837" spans="6:9" s="58" customFormat="1" ht="12.75">
      <c r="F1837" s="57"/>
      <c r="I1837" s="57"/>
    </row>
    <row r="1838" spans="6:9" s="58" customFormat="1" ht="12.75">
      <c r="F1838" s="57"/>
      <c r="I1838" s="57"/>
    </row>
    <row r="1839" spans="6:9" s="58" customFormat="1" ht="12.75">
      <c r="F1839" s="57"/>
      <c r="I1839" s="57"/>
    </row>
    <row r="1840" spans="6:9" s="58" customFormat="1" ht="12.75">
      <c r="F1840" s="57"/>
      <c r="I1840" s="57"/>
    </row>
    <row r="1841" spans="6:9" s="58" customFormat="1" ht="12.75">
      <c r="F1841" s="57"/>
      <c r="I1841" s="57"/>
    </row>
    <row r="1842" spans="6:9" s="58" customFormat="1" ht="12.75">
      <c r="F1842" s="57"/>
      <c r="I1842" s="57"/>
    </row>
    <row r="1843" spans="6:9" s="58" customFormat="1" ht="12.75">
      <c r="F1843" s="57"/>
      <c r="I1843" s="57"/>
    </row>
    <row r="1844" spans="6:9" s="58" customFormat="1" ht="12.75">
      <c r="F1844" s="57"/>
      <c r="I1844" s="57"/>
    </row>
    <row r="1845" spans="6:9" s="58" customFormat="1" ht="12.75">
      <c r="F1845" s="57"/>
      <c r="I1845" s="57"/>
    </row>
    <row r="1846" spans="6:9" s="58" customFormat="1" ht="12.75">
      <c r="F1846" s="57"/>
      <c r="I1846" s="57"/>
    </row>
    <row r="1847" spans="6:9" s="58" customFormat="1" ht="12.75">
      <c r="F1847" s="57"/>
      <c r="I1847" s="57"/>
    </row>
    <row r="1848" spans="6:9" s="58" customFormat="1" ht="12.75">
      <c r="F1848" s="57"/>
      <c r="I1848" s="57"/>
    </row>
    <row r="1849" spans="6:9" s="58" customFormat="1" ht="12.75">
      <c r="F1849" s="57"/>
      <c r="I1849" s="57"/>
    </row>
    <row r="1850" spans="6:9" s="58" customFormat="1" ht="12.75">
      <c r="F1850" s="57"/>
      <c r="I1850" s="57"/>
    </row>
    <row r="1851" spans="6:9" s="58" customFormat="1" ht="12.75">
      <c r="F1851" s="57"/>
      <c r="I1851" s="57"/>
    </row>
    <row r="1852" spans="6:9" s="58" customFormat="1" ht="12.75">
      <c r="F1852" s="57"/>
      <c r="I1852" s="57"/>
    </row>
    <row r="1853" spans="6:9" s="58" customFormat="1" ht="12.75">
      <c r="F1853" s="57"/>
      <c r="I1853" s="57"/>
    </row>
    <row r="1854" spans="6:9" s="58" customFormat="1" ht="12.75">
      <c r="F1854" s="57"/>
      <c r="I1854" s="57"/>
    </row>
    <row r="1855" spans="6:9" s="58" customFormat="1" ht="12.75">
      <c r="F1855" s="57"/>
      <c r="I1855" s="57"/>
    </row>
    <row r="1856" spans="6:9" s="58" customFormat="1" ht="12.75">
      <c r="F1856" s="57"/>
      <c r="I1856" s="57"/>
    </row>
    <row r="1857" spans="6:9" s="58" customFormat="1" ht="12.75">
      <c r="F1857" s="57"/>
      <c r="I1857" s="57"/>
    </row>
    <row r="1858" spans="6:9" s="58" customFormat="1" ht="12.75">
      <c r="F1858" s="57"/>
      <c r="I1858" s="57"/>
    </row>
    <row r="1859" spans="6:9" s="58" customFormat="1" ht="12.75">
      <c r="F1859" s="57"/>
      <c r="I1859" s="57"/>
    </row>
    <row r="1860" spans="6:9" s="58" customFormat="1" ht="12.75">
      <c r="F1860" s="57"/>
      <c r="I1860" s="57"/>
    </row>
    <row r="1861" spans="6:9" s="58" customFormat="1" ht="12.75">
      <c r="F1861" s="57"/>
      <c r="I1861" s="57"/>
    </row>
    <row r="1862" spans="6:9" s="58" customFormat="1" ht="12.75">
      <c r="F1862" s="57"/>
      <c r="I1862" s="57"/>
    </row>
    <row r="1863" spans="6:9" s="58" customFormat="1" ht="12.75">
      <c r="F1863" s="57"/>
      <c r="I1863" s="57"/>
    </row>
    <row r="1864" spans="6:9" s="58" customFormat="1" ht="12.75">
      <c r="F1864" s="57"/>
      <c r="I1864" s="57"/>
    </row>
    <row r="1865" spans="6:9" s="58" customFormat="1" ht="12.75">
      <c r="F1865" s="57"/>
      <c r="I1865" s="57"/>
    </row>
    <row r="1866" spans="6:9" s="58" customFormat="1" ht="12.75">
      <c r="F1866" s="57"/>
      <c r="I1866" s="57"/>
    </row>
    <row r="1867" spans="6:9" s="58" customFormat="1" ht="12.75">
      <c r="F1867" s="57"/>
      <c r="I1867" s="57"/>
    </row>
    <row r="1868" spans="6:9" s="58" customFormat="1" ht="12.75">
      <c r="F1868" s="57"/>
      <c r="I1868" s="57"/>
    </row>
    <row r="1869" spans="6:9" s="58" customFormat="1" ht="12.75">
      <c r="F1869" s="57"/>
      <c r="I1869" s="57"/>
    </row>
    <row r="1870" spans="6:9" s="58" customFormat="1" ht="12.75">
      <c r="F1870" s="57"/>
      <c r="I1870" s="57"/>
    </row>
    <row r="1871" spans="6:9" s="58" customFormat="1" ht="12.75">
      <c r="F1871" s="57"/>
      <c r="I1871" s="57"/>
    </row>
    <row r="1872" spans="6:9" s="58" customFormat="1" ht="12.75">
      <c r="F1872" s="57"/>
      <c r="I1872" s="57"/>
    </row>
    <row r="1873" spans="6:9" s="58" customFormat="1" ht="12.75">
      <c r="F1873" s="57"/>
      <c r="I1873" s="57"/>
    </row>
    <row r="1874" spans="6:9" s="58" customFormat="1" ht="12.75">
      <c r="F1874" s="57"/>
      <c r="I1874" s="57"/>
    </row>
    <row r="1875" spans="6:9" s="58" customFormat="1" ht="12.75">
      <c r="F1875" s="57"/>
      <c r="I1875" s="57"/>
    </row>
    <row r="1876" spans="6:9" s="58" customFormat="1" ht="12.75">
      <c r="F1876" s="57"/>
      <c r="I1876" s="57"/>
    </row>
    <row r="1877" spans="6:9" s="58" customFormat="1" ht="12.75">
      <c r="F1877" s="57"/>
      <c r="I1877" s="57"/>
    </row>
    <row r="1878" spans="6:9" s="58" customFormat="1" ht="12.75">
      <c r="F1878" s="57"/>
      <c r="I1878" s="57"/>
    </row>
    <row r="1879" spans="6:9" s="58" customFormat="1" ht="12.75">
      <c r="F1879" s="57"/>
      <c r="I1879" s="57"/>
    </row>
    <row r="1880" spans="6:9" s="58" customFormat="1" ht="12.75">
      <c r="F1880" s="57"/>
      <c r="I1880" s="57"/>
    </row>
    <row r="1881" spans="6:9" s="58" customFormat="1" ht="12.75">
      <c r="F1881" s="57"/>
      <c r="I1881" s="57"/>
    </row>
    <row r="1882" spans="6:9" s="58" customFormat="1" ht="12.75">
      <c r="F1882" s="57"/>
      <c r="I1882" s="57"/>
    </row>
    <row r="1883" spans="6:9" s="58" customFormat="1" ht="12.75">
      <c r="F1883" s="57"/>
      <c r="I1883" s="57"/>
    </row>
    <row r="1884" spans="6:9" s="58" customFormat="1" ht="12.75">
      <c r="F1884" s="57"/>
      <c r="I1884" s="57"/>
    </row>
    <row r="1885" spans="6:9" s="58" customFormat="1" ht="12.75">
      <c r="F1885" s="57"/>
      <c r="I1885" s="57"/>
    </row>
    <row r="1886" spans="6:9" s="58" customFormat="1" ht="12.75">
      <c r="F1886" s="57"/>
      <c r="I1886" s="57"/>
    </row>
    <row r="1887" spans="6:9" s="58" customFormat="1" ht="12.75">
      <c r="F1887" s="57"/>
      <c r="I1887" s="57"/>
    </row>
    <row r="1888" spans="6:9" s="58" customFormat="1" ht="12.75">
      <c r="F1888" s="57"/>
      <c r="I1888" s="57"/>
    </row>
    <row r="1889" spans="6:9" s="58" customFormat="1" ht="12.75">
      <c r="F1889" s="57"/>
      <c r="I1889" s="57"/>
    </row>
    <row r="1890" spans="6:9" s="58" customFormat="1" ht="12.75">
      <c r="F1890" s="57"/>
      <c r="I1890" s="57"/>
    </row>
    <row r="1891" spans="6:9" s="58" customFormat="1" ht="12.75">
      <c r="F1891" s="57"/>
      <c r="I1891" s="57"/>
    </row>
    <row r="1892" spans="6:9" s="58" customFormat="1" ht="12.75">
      <c r="F1892" s="57"/>
      <c r="I1892" s="57"/>
    </row>
    <row r="1893" spans="6:9" s="58" customFormat="1" ht="12.75">
      <c r="F1893" s="57"/>
      <c r="I1893" s="57"/>
    </row>
    <row r="1894" spans="6:9" s="58" customFormat="1" ht="12.75">
      <c r="F1894" s="57"/>
      <c r="I1894" s="57"/>
    </row>
    <row r="1895" spans="6:9" s="58" customFormat="1" ht="12.75">
      <c r="F1895" s="57"/>
      <c r="I1895" s="57"/>
    </row>
    <row r="1896" spans="6:9" s="58" customFormat="1" ht="12.75">
      <c r="F1896" s="57"/>
      <c r="I1896" s="57"/>
    </row>
    <row r="1897" spans="6:9" s="58" customFormat="1" ht="12.75">
      <c r="F1897" s="57"/>
      <c r="I1897" s="57"/>
    </row>
    <row r="1898" spans="6:9" s="58" customFormat="1" ht="12.75">
      <c r="F1898" s="57"/>
      <c r="I1898" s="57"/>
    </row>
    <row r="1899" spans="6:9" s="58" customFormat="1" ht="12.75">
      <c r="F1899" s="57"/>
      <c r="I1899" s="57"/>
    </row>
    <row r="1900" spans="6:9" s="58" customFormat="1" ht="12.75">
      <c r="F1900" s="57"/>
      <c r="I1900" s="57"/>
    </row>
    <row r="1901" spans="6:9" s="58" customFormat="1" ht="12.75">
      <c r="F1901" s="57"/>
      <c r="I1901" s="57"/>
    </row>
    <row r="1902" spans="6:9" s="58" customFormat="1" ht="12.75">
      <c r="F1902" s="57"/>
      <c r="I1902" s="57"/>
    </row>
    <row r="1903" spans="6:9" s="58" customFormat="1" ht="12.75">
      <c r="F1903" s="57"/>
      <c r="I1903" s="57"/>
    </row>
    <row r="1904" spans="6:9" s="58" customFormat="1" ht="12.75">
      <c r="F1904" s="57"/>
      <c r="I1904" s="57"/>
    </row>
    <row r="1905" spans="6:9" s="58" customFormat="1" ht="12.75">
      <c r="F1905" s="57"/>
      <c r="I1905" s="57"/>
    </row>
    <row r="1906" spans="6:9" s="58" customFormat="1" ht="12.75">
      <c r="F1906" s="57"/>
      <c r="I1906" s="57"/>
    </row>
    <row r="1907" spans="6:9" s="58" customFormat="1" ht="12.75">
      <c r="F1907" s="57"/>
      <c r="I1907" s="57"/>
    </row>
    <row r="1908" spans="6:9" s="58" customFormat="1" ht="12.75">
      <c r="F1908" s="57"/>
      <c r="I1908" s="57"/>
    </row>
    <row r="1909" spans="6:9" s="58" customFormat="1" ht="12.75">
      <c r="F1909" s="57"/>
      <c r="I1909" s="57"/>
    </row>
    <row r="1910" spans="6:9" s="58" customFormat="1" ht="12.75">
      <c r="F1910" s="57"/>
      <c r="I1910" s="57"/>
    </row>
    <row r="1911" spans="6:9" s="58" customFormat="1" ht="12.75">
      <c r="F1911" s="57"/>
      <c r="I1911" s="57"/>
    </row>
    <row r="1912" spans="6:9" s="58" customFormat="1" ht="12.75">
      <c r="F1912" s="57"/>
      <c r="I1912" s="57"/>
    </row>
    <row r="1913" spans="6:9" s="58" customFormat="1" ht="12.75">
      <c r="F1913" s="57"/>
      <c r="I1913" s="57"/>
    </row>
    <row r="1914" spans="6:9" s="58" customFormat="1" ht="12.75">
      <c r="F1914" s="57"/>
      <c r="I1914" s="57"/>
    </row>
    <row r="1915" spans="6:9" s="58" customFormat="1" ht="12.75">
      <c r="F1915" s="57"/>
      <c r="I1915" s="57"/>
    </row>
    <row r="1916" spans="6:9" s="58" customFormat="1" ht="12.75">
      <c r="F1916" s="57"/>
      <c r="I1916" s="57"/>
    </row>
    <row r="1917" spans="6:9" s="58" customFormat="1" ht="12.75">
      <c r="F1917" s="57"/>
      <c r="I1917" s="57"/>
    </row>
    <row r="1918" spans="6:9" s="58" customFormat="1" ht="12.75">
      <c r="F1918" s="57"/>
      <c r="I1918" s="57"/>
    </row>
    <row r="1919" spans="6:9" s="58" customFormat="1" ht="12.75">
      <c r="F1919" s="57"/>
      <c r="I1919" s="57"/>
    </row>
    <row r="1920" spans="6:9" s="58" customFormat="1" ht="12.75">
      <c r="F1920" s="57"/>
      <c r="I1920" s="57"/>
    </row>
    <row r="1921" spans="6:9" s="58" customFormat="1" ht="12.75">
      <c r="F1921" s="57"/>
      <c r="I1921" s="57"/>
    </row>
    <row r="1922" spans="6:9" s="58" customFormat="1" ht="12.75">
      <c r="F1922" s="57"/>
      <c r="I1922" s="57"/>
    </row>
    <row r="1923" spans="6:9" s="58" customFormat="1" ht="12.75">
      <c r="F1923" s="57"/>
      <c r="I1923" s="57"/>
    </row>
    <row r="1924" spans="6:9" s="58" customFormat="1" ht="12.75">
      <c r="F1924" s="57"/>
      <c r="I1924" s="57"/>
    </row>
    <row r="1925" spans="6:9" s="58" customFormat="1" ht="12.75">
      <c r="F1925" s="57"/>
      <c r="I1925" s="57"/>
    </row>
    <row r="1926" spans="6:9" s="58" customFormat="1" ht="12.75">
      <c r="F1926" s="57"/>
      <c r="I1926" s="57"/>
    </row>
    <row r="1927" spans="6:9" s="58" customFormat="1" ht="12.75">
      <c r="F1927" s="57"/>
      <c r="I1927" s="57"/>
    </row>
    <row r="1928" spans="6:9" s="58" customFormat="1" ht="12.75">
      <c r="F1928" s="57"/>
      <c r="I1928" s="57"/>
    </row>
    <row r="1929" spans="6:9" s="58" customFormat="1" ht="12.75">
      <c r="F1929" s="57"/>
      <c r="I1929" s="57"/>
    </row>
    <row r="1930" spans="6:9" s="58" customFormat="1" ht="12.75">
      <c r="F1930" s="57"/>
      <c r="I1930" s="57"/>
    </row>
    <row r="1931" spans="6:9" s="58" customFormat="1" ht="12.75">
      <c r="F1931" s="57"/>
      <c r="I1931" s="57"/>
    </row>
    <row r="1932" spans="6:9" s="58" customFormat="1" ht="12.75">
      <c r="F1932" s="57"/>
      <c r="I1932" s="57"/>
    </row>
    <row r="1933" spans="6:9" s="58" customFormat="1" ht="12.75">
      <c r="F1933" s="57"/>
      <c r="I1933" s="57"/>
    </row>
    <row r="1934" spans="6:9" s="58" customFormat="1" ht="12.75">
      <c r="F1934" s="57"/>
      <c r="I1934" s="57"/>
    </row>
    <row r="1935" spans="6:9" s="58" customFormat="1" ht="12.75">
      <c r="F1935" s="57"/>
      <c r="I1935" s="57"/>
    </row>
    <row r="1936" spans="6:9" s="58" customFormat="1" ht="12.75">
      <c r="F1936" s="57"/>
      <c r="I1936" s="57"/>
    </row>
    <row r="1937" spans="6:9" s="58" customFormat="1" ht="12.75">
      <c r="F1937" s="57"/>
      <c r="I1937" s="57"/>
    </row>
    <row r="1938" spans="6:9" s="58" customFormat="1" ht="12.75">
      <c r="F1938" s="57"/>
      <c r="I1938" s="57"/>
    </row>
    <row r="1939" spans="6:9" s="58" customFormat="1" ht="12.75">
      <c r="F1939" s="57"/>
      <c r="I1939" s="57"/>
    </row>
    <row r="1940" spans="6:9" s="58" customFormat="1" ht="12.75">
      <c r="F1940" s="57"/>
      <c r="I1940" s="57"/>
    </row>
    <row r="1941" spans="6:9" s="58" customFormat="1" ht="12.75">
      <c r="F1941" s="57"/>
      <c r="I1941" s="57"/>
    </row>
    <row r="1942" spans="6:9" s="58" customFormat="1" ht="12.75">
      <c r="F1942" s="57"/>
      <c r="I1942" s="57"/>
    </row>
    <row r="1943" spans="6:9" s="58" customFormat="1" ht="12.75">
      <c r="F1943" s="57"/>
      <c r="I1943" s="57"/>
    </row>
    <row r="1944" spans="6:9" s="58" customFormat="1" ht="12.75">
      <c r="F1944" s="57"/>
      <c r="I1944" s="57"/>
    </row>
    <row r="1945" spans="6:9" s="58" customFormat="1" ht="12.75">
      <c r="F1945" s="57"/>
      <c r="I1945" s="57"/>
    </row>
    <row r="1946" spans="6:9" s="58" customFormat="1" ht="12.75">
      <c r="F1946" s="57"/>
      <c r="I1946" s="57"/>
    </row>
    <row r="1947" spans="6:9" s="58" customFormat="1" ht="12.75">
      <c r="F1947" s="57"/>
      <c r="I1947" s="57"/>
    </row>
    <row r="1948" spans="6:9" s="58" customFormat="1" ht="12.75">
      <c r="F1948" s="57"/>
      <c r="I1948" s="57"/>
    </row>
    <row r="1949" spans="6:9" s="58" customFormat="1" ht="12.75">
      <c r="F1949" s="57"/>
      <c r="I1949" s="57"/>
    </row>
    <row r="1950" spans="6:9" s="58" customFormat="1" ht="12.75">
      <c r="F1950" s="57"/>
      <c r="I1950" s="57"/>
    </row>
    <row r="1951" spans="6:9" s="58" customFormat="1" ht="12.75">
      <c r="F1951" s="57"/>
      <c r="I1951" s="57"/>
    </row>
    <row r="1952" spans="6:9" s="58" customFormat="1" ht="12.75">
      <c r="F1952" s="57"/>
      <c r="I1952" s="57"/>
    </row>
    <row r="1953" spans="6:9" s="58" customFormat="1" ht="12.75">
      <c r="F1953" s="57"/>
      <c r="I1953" s="57"/>
    </row>
    <row r="1954" spans="6:9" s="58" customFormat="1" ht="12.75">
      <c r="F1954" s="57"/>
      <c r="I1954" s="57"/>
    </row>
    <row r="1955" spans="6:9" s="58" customFormat="1" ht="12.75">
      <c r="F1955" s="57"/>
      <c r="I1955" s="57"/>
    </row>
    <row r="1956" spans="6:9" s="58" customFormat="1" ht="12.75">
      <c r="F1956" s="57"/>
      <c r="I1956" s="57"/>
    </row>
    <row r="1957" spans="6:9" s="58" customFormat="1" ht="12.75">
      <c r="F1957" s="57"/>
      <c r="I1957" s="57"/>
    </row>
    <row r="1958" spans="6:9" s="58" customFormat="1" ht="12.75">
      <c r="F1958" s="57"/>
      <c r="I1958" s="57"/>
    </row>
    <row r="1959" spans="6:9" s="58" customFormat="1" ht="12.75">
      <c r="F1959" s="57"/>
      <c r="I1959" s="57"/>
    </row>
    <row r="1960" spans="6:9" s="58" customFormat="1" ht="12.75">
      <c r="F1960" s="57"/>
      <c r="I1960" s="57"/>
    </row>
    <row r="1961" spans="6:9" s="58" customFormat="1" ht="12.75">
      <c r="F1961" s="57"/>
      <c r="I1961" s="57"/>
    </row>
    <row r="1962" spans="6:9" s="58" customFormat="1" ht="12.75">
      <c r="F1962" s="57"/>
      <c r="I1962" s="57"/>
    </row>
    <row r="1963" spans="6:9" s="58" customFormat="1" ht="12.75">
      <c r="F1963" s="57"/>
      <c r="I1963" s="57"/>
    </row>
    <row r="1964" spans="6:9" s="58" customFormat="1" ht="12.75">
      <c r="F1964" s="57"/>
      <c r="I1964" s="57"/>
    </row>
    <row r="1965" spans="6:9" s="58" customFormat="1" ht="12.75">
      <c r="F1965" s="57"/>
      <c r="I1965" s="57"/>
    </row>
    <row r="1966" spans="6:9" s="58" customFormat="1" ht="12.75">
      <c r="F1966" s="57"/>
      <c r="I1966" s="57"/>
    </row>
    <row r="1967" spans="6:9" s="58" customFormat="1" ht="12.75">
      <c r="F1967" s="57"/>
      <c r="I1967" s="57"/>
    </row>
    <row r="1968" spans="6:9" s="58" customFormat="1" ht="12.75">
      <c r="F1968" s="57"/>
      <c r="I1968" s="57"/>
    </row>
    <row r="1969" spans="6:9" s="58" customFormat="1" ht="12.75">
      <c r="F1969" s="57"/>
      <c r="I1969" s="57"/>
    </row>
    <row r="1970" spans="6:9" s="58" customFormat="1" ht="12.75">
      <c r="F1970" s="57"/>
      <c r="I1970" s="57"/>
    </row>
    <row r="1971" spans="6:9" s="58" customFormat="1" ht="12.75">
      <c r="F1971" s="57"/>
      <c r="I1971" s="57"/>
    </row>
    <row r="1972" spans="6:9" s="58" customFormat="1" ht="12.75">
      <c r="F1972" s="57"/>
      <c r="I1972" s="57"/>
    </row>
    <row r="1973" spans="6:9" s="58" customFormat="1" ht="12.75">
      <c r="F1973" s="57"/>
      <c r="I1973" s="57"/>
    </row>
    <row r="1974" spans="6:9" s="58" customFormat="1" ht="12.75">
      <c r="F1974" s="57"/>
      <c r="I1974" s="57"/>
    </row>
    <row r="1975" spans="6:9" s="58" customFormat="1" ht="12.75">
      <c r="F1975" s="57"/>
      <c r="I1975" s="57"/>
    </row>
    <row r="1976" spans="6:9" s="58" customFormat="1" ht="12.75">
      <c r="F1976" s="57"/>
      <c r="I1976" s="57"/>
    </row>
    <row r="1977" spans="6:9" s="58" customFormat="1" ht="12.75">
      <c r="F1977" s="57"/>
      <c r="I1977" s="57"/>
    </row>
    <row r="1978" spans="6:9" s="58" customFormat="1" ht="12.75">
      <c r="F1978" s="57"/>
      <c r="I1978" s="57"/>
    </row>
    <row r="1979" spans="6:9" s="58" customFormat="1" ht="12.75">
      <c r="F1979" s="57"/>
      <c r="I1979" s="57"/>
    </row>
    <row r="1980" spans="6:9" s="58" customFormat="1" ht="12.75">
      <c r="F1980" s="57"/>
      <c r="I1980" s="57"/>
    </row>
    <row r="1981" spans="6:9" s="58" customFormat="1" ht="12.75">
      <c r="F1981" s="57"/>
      <c r="I1981" s="57"/>
    </row>
    <row r="1982" spans="6:9" s="58" customFormat="1" ht="12.75">
      <c r="F1982" s="57"/>
      <c r="I1982" s="57"/>
    </row>
    <row r="1983" spans="6:9" s="58" customFormat="1" ht="12.75">
      <c r="F1983" s="57"/>
      <c r="I1983" s="57"/>
    </row>
    <row r="1984" spans="6:9" s="58" customFormat="1" ht="12.75">
      <c r="F1984" s="57"/>
      <c r="I1984" s="57"/>
    </row>
    <row r="1985" spans="6:9" s="58" customFormat="1" ht="12.75">
      <c r="F1985" s="57"/>
      <c r="I1985" s="57"/>
    </row>
    <row r="1986" spans="6:9" s="58" customFormat="1" ht="12.75">
      <c r="F1986" s="57"/>
      <c r="I1986" s="57"/>
    </row>
    <row r="1987" spans="6:9" s="58" customFormat="1" ht="12.75">
      <c r="F1987" s="57"/>
      <c r="I1987" s="57"/>
    </row>
    <row r="1988" spans="6:9" s="58" customFormat="1" ht="12.75">
      <c r="F1988" s="57"/>
      <c r="I1988" s="57"/>
    </row>
    <row r="1989" spans="6:9" s="58" customFormat="1" ht="12.75">
      <c r="F1989" s="57"/>
      <c r="I1989" s="57"/>
    </row>
    <row r="1990" spans="6:9" s="58" customFormat="1" ht="12.75">
      <c r="F1990" s="57"/>
      <c r="I1990" s="57"/>
    </row>
    <row r="1991" spans="6:9" s="58" customFormat="1" ht="12.75">
      <c r="F1991" s="57"/>
      <c r="I1991" s="57"/>
    </row>
    <row r="1992" spans="6:9" s="58" customFormat="1" ht="12.75">
      <c r="F1992" s="57"/>
      <c r="I1992" s="57"/>
    </row>
    <row r="1993" spans="6:9" s="58" customFormat="1" ht="12.75">
      <c r="F1993" s="57"/>
      <c r="I1993" s="57"/>
    </row>
    <row r="1994" spans="6:9" s="58" customFormat="1" ht="12.75">
      <c r="F1994" s="57"/>
      <c r="I1994" s="57"/>
    </row>
    <row r="1995" spans="6:9" s="58" customFormat="1" ht="12.75">
      <c r="F1995" s="57"/>
      <c r="I1995" s="57"/>
    </row>
    <row r="1996" spans="6:9" s="58" customFormat="1" ht="12.75">
      <c r="F1996" s="57"/>
      <c r="I1996" s="57"/>
    </row>
    <row r="1997" spans="6:9" s="58" customFormat="1" ht="12.75">
      <c r="F1997" s="57"/>
      <c r="I1997" s="57"/>
    </row>
    <row r="1998" spans="6:9" s="58" customFormat="1" ht="12.75">
      <c r="F1998" s="57"/>
      <c r="I1998" s="57"/>
    </row>
    <row r="1999" spans="6:9" s="58" customFormat="1" ht="12.75">
      <c r="F1999" s="57"/>
      <c r="I1999" s="57"/>
    </row>
    <row r="2000" spans="6:9" s="58" customFormat="1" ht="12.75">
      <c r="F2000" s="57"/>
      <c r="I2000" s="57"/>
    </row>
    <row r="2001" spans="6:9" s="58" customFormat="1" ht="12.75">
      <c r="F2001" s="57"/>
      <c r="I2001" s="57"/>
    </row>
    <row r="2002" spans="6:9" s="58" customFormat="1" ht="12.75">
      <c r="F2002" s="57"/>
      <c r="I2002" s="57"/>
    </row>
    <row r="2003" spans="6:9" s="58" customFormat="1" ht="12.75">
      <c r="F2003" s="57"/>
      <c r="I2003" s="57"/>
    </row>
    <row r="2004" spans="6:9" s="58" customFormat="1" ht="12.75">
      <c r="F2004" s="57"/>
      <c r="I2004" s="57"/>
    </row>
    <row r="2005" spans="6:9" s="58" customFormat="1" ht="12.75">
      <c r="F2005" s="57"/>
      <c r="I2005" s="57"/>
    </row>
    <row r="2006" spans="6:9" s="58" customFormat="1" ht="12.75">
      <c r="F2006" s="57"/>
      <c r="I2006" s="57"/>
    </row>
    <row r="2007" spans="6:9" s="58" customFormat="1" ht="12.75">
      <c r="F2007" s="57"/>
      <c r="I2007" s="57"/>
    </row>
    <row r="2008" spans="6:9" s="58" customFormat="1" ht="12.75">
      <c r="F2008" s="57"/>
      <c r="I2008" s="57"/>
    </row>
    <row r="2009" spans="6:9" s="58" customFormat="1" ht="12.75">
      <c r="F2009" s="57"/>
      <c r="I2009" s="57"/>
    </row>
    <row r="2010" spans="6:9" s="58" customFormat="1" ht="12.75">
      <c r="F2010" s="57"/>
      <c r="I2010" s="57"/>
    </row>
    <row r="2011" spans="6:9" s="58" customFormat="1" ht="12.75">
      <c r="F2011" s="57"/>
      <c r="I2011" s="57"/>
    </row>
    <row r="2012" spans="6:9" s="58" customFormat="1" ht="12.75">
      <c r="F2012" s="57"/>
      <c r="I2012" s="57"/>
    </row>
    <row r="2013" spans="6:9" s="58" customFormat="1" ht="12.75">
      <c r="F2013" s="57"/>
      <c r="I2013" s="57"/>
    </row>
    <row r="2014" spans="6:9" s="58" customFormat="1" ht="12.75">
      <c r="F2014" s="57"/>
      <c r="I2014" s="57"/>
    </row>
    <row r="2015" spans="6:9" s="58" customFormat="1" ht="12.75">
      <c r="F2015" s="57"/>
      <c r="I2015" s="57"/>
    </row>
    <row r="2016" spans="6:9" s="58" customFormat="1" ht="12.75">
      <c r="F2016" s="57"/>
      <c r="I2016" s="57"/>
    </row>
    <row r="2017" spans="6:9" s="58" customFormat="1" ht="12.75">
      <c r="F2017" s="57"/>
      <c r="I2017" s="57"/>
    </row>
    <row r="2018" spans="6:9" s="58" customFormat="1" ht="12.75">
      <c r="F2018" s="57"/>
      <c r="I2018" s="57"/>
    </row>
    <row r="2019" spans="6:9" s="58" customFormat="1" ht="12.75">
      <c r="F2019" s="57"/>
      <c r="I2019" s="57"/>
    </row>
    <row r="2020" spans="6:9" s="58" customFormat="1" ht="12.75">
      <c r="F2020" s="57"/>
      <c r="I2020" s="57"/>
    </row>
    <row r="2021" spans="6:9" s="58" customFormat="1" ht="12.75">
      <c r="F2021" s="57"/>
      <c r="I2021" s="57"/>
    </row>
    <row r="2022" spans="6:9" s="58" customFormat="1" ht="12.75">
      <c r="F2022" s="57"/>
      <c r="I2022" s="57"/>
    </row>
    <row r="2023" spans="6:9" s="58" customFormat="1" ht="12.75">
      <c r="F2023" s="57"/>
      <c r="I2023" s="57"/>
    </row>
    <row r="2024" spans="6:9" s="58" customFormat="1" ht="12.75">
      <c r="F2024" s="57"/>
      <c r="I2024" s="57"/>
    </row>
    <row r="2025" spans="6:9" s="58" customFormat="1" ht="12.75">
      <c r="F2025" s="57"/>
      <c r="I2025" s="57"/>
    </row>
    <row r="2026" spans="6:9" s="58" customFormat="1" ht="12.75">
      <c r="F2026" s="57"/>
      <c r="I2026" s="57"/>
    </row>
    <row r="2027" spans="6:9" s="58" customFormat="1" ht="12.75">
      <c r="F2027" s="57"/>
      <c r="I2027" s="57"/>
    </row>
    <row r="2028" spans="6:9" s="58" customFormat="1" ht="12.75">
      <c r="F2028" s="57"/>
      <c r="I2028" s="57"/>
    </row>
    <row r="2029" spans="6:9" s="58" customFormat="1" ht="12.75">
      <c r="F2029" s="57"/>
      <c r="I2029" s="57"/>
    </row>
    <row r="2030" spans="6:9" s="58" customFormat="1" ht="12.75">
      <c r="F2030" s="57"/>
      <c r="I2030" s="57"/>
    </row>
    <row r="2031" spans="6:9" s="58" customFormat="1" ht="12.75">
      <c r="F2031" s="57"/>
      <c r="I2031" s="57"/>
    </row>
    <row r="2032" spans="6:9" s="58" customFormat="1" ht="12.75">
      <c r="F2032" s="57"/>
      <c r="I2032" s="57"/>
    </row>
    <row r="2033" spans="6:9" s="58" customFormat="1" ht="12.75">
      <c r="F2033" s="57"/>
      <c r="I2033" s="57"/>
    </row>
    <row r="2034" spans="6:9" s="58" customFormat="1" ht="12.75">
      <c r="F2034" s="57"/>
      <c r="I2034" s="57"/>
    </row>
    <row r="2035" spans="6:9" s="58" customFormat="1" ht="12.75">
      <c r="F2035" s="57"/>
      <c r="I2035" s="57"/>
    </row>
    <row r="2036" spans="6:9" s="58" customFormat="1" ht="12.75">
      <c r="F2036" s="57"/>
      <c r="I2036" s="57"/>
    </row>
    <row r="2037" spans="6:9" s="58" customFormat="1" ht="12.75">
      <c r="F2037" s="57"/>
      <c r="I2037" s="57"/>
    </row>
    <row r="2038" spans="6:9" s="58" customFormat="1" ht="12.75">
      <c r="F2038" s="57"/>
      <c r="I2038" s="57"/>
    </row>
    <row r="2039" spans="6:9" s="58" customFormat="1" ht="12.75">
      <c r="F2039" s="57"/>
      <c r="I2039" s="57"/>
    </row>
    <row r="2040" spans="6:9" s="58" customFormat="1" ht="12.75">
      <c r="F2040" s="57"/>
      <c r="I2040" s="57"/>
    </row>
    <row r="2041" spans="6:9" s="58" customFormat="1" ht="12.75">
      <c r="F2041" s="57"/>
      <c r="I2041" s="57"/>
    </row>
    <row r="2042" spans="6:9" s="58" customFormat="1" ht="12.75">
      <c r="F2042" s="57"/>
      <c r="I2042" s="57"/>
    </row>
    <row r="2043" spans="6:9" s="58" customFormat="1" ht="12.75">
      <c r="F2043" s="57"/>
      <c r="I2043" s="57"/>
    </row>
    <row r="2044" spans="6:9" s="58" customFormat="1" ht="12.75">
      <c r="F2044" s="57"/>
      <c r="I2044" s="57"/>
    </row>
    <row r="2045" spans="6:9" s="58" customFormat="1" ht="12.75">
      <c r="F2045" s="57"/>
      <c r="I2045" s="57"/>
    </row>
    <row r="2046" spans="6:9" s="58" customFormat="1" ht="12.75">
      <c r="F2046" s="57"/>
      <c r="I2046" s="57"/>
    </row>
    <row r="2047" spans="6:9" s="58" customFormat="1" ht="12.75">
      <c r="F2047" s="57"/>
      <c r="I2047" s="57"/>
    </row>
    <row r="2048" spans="6:9" s="58" customFormat="1" ht="12.75">
      <c r="F2048" s="57"/>
      <c r="I2048" s="57"/>
    </row>
    <row r="2049" spans="6:9" s="58" customFormat="1" ht="12.75">
      <c r="F2049" s="57"/>
      <c r="I2049" s="57"/>
    </row>
    <row r="2050" spans="6:9" s="58" customFormat="1" ht="12.75">
      <c r="F2050" s="57"/>
      <c r="I2050" s="57"/>
    </row>
    <row r="2051" spans="6:9" s="58" customFormat="1" ht="12.75">
      <c r="F2051" s="57"/>
      <c r="I2051" s="57"/>
    </row>
    <row r="2052" spans="6:9" s="58" customFormat="1" ht="12.75">
      <c r="F2052" s="57"/>
      <c r="I2052" s="57"/>
    </row>
    <row r="2053" spans="6:9" s="58" customFormat="1" ht="12.75">
      <c r="F2053" s="57"/>
      <c r="I2053" s="57"/>
    </row>
    <row r="2054" spans="6:9" s="58" customFormat="1" ht="12.75">
      <c r="F2054" s="57"/>
      <c r="I2054" s="57"/>
    </row>
    <row r="2055" spans="6:9" s="58" customFormat="1" ht="12.75">
      <c r="F2055" s="57"/>
      <c r="I2055" s="57"/>
    </row>
    <row r="2056" spans="6:9" s="58" customFormat="1" ht="12.75">
      <c r="F2056" s="57"/>
      <c r="I2056" s="57"/>
    </row>
    <row r="2057" spans="6:9" s="58" customFormat="1" ht="12.75">
      <c r="F2057" s="57"/>
      <c r="I2057" s="57"/>
    </row>
    <row r="2058" spans="6:9" s="58" customFormat="1" ht="12.75">
      <c r="F2058" s="57"/>
      <c r="I2058" s="57"/>
    </row>
    <row r="2059" spans="6:9" s="58" customFormat="1" ht="12.75">
      <c r="F2059" s="57"/>
      <c r="I2059" s="57"/>
    </row>
    <row r="2060" spans="6:9" s="58" customFormat="1" ht="12.75">
      <c r="F2060" s="57"/>
      <c r="I2060" s="57"/>
    </row>
    <row r="2061" spans="6:9" s="58" customFormat="1" ht="12.75">
      <c r="F2061" s="57"/>
      <c r="I2061" s="57"/>
    </row>
    <row r="2062" spans="6:9" s="58" customFormat="1" ht="12.75">
      <c r="F2062" s="57"/>
      <c r="I2062" s="57"/>
    </row>
    <row r="2063" spans="6:9" s="58" customFormat="1" ht="12.75">
      <c r="F2063" s="57"/>
      <c r="I2063" s="57"/>
    </row>
    <row r="2064" spans="6:9" s="58" customFormat="1" ht="12.75">
      <c r="F2064" s="57"/>
      <c r="I2064" s="57"/>
    </row>
    <row r="2065" spans="6:9" s="58" customFormat="1" ht="12.75">
      <c r="F2065" s="57"/>
      <c r="I2065" s="57"/>
    </row>
    <row r="2066" spans="6:9" s="58" customFormat="1" ht="12.75">
      <c r="F2066" s="57"/>
      <c r="I2066" s="57"/>
    </row>
    <row r="2067" spans="6:9" s="58" customFormat="1" ht="12.75">
      <c r="F2067" s="57"/>
      <c r="I2067" s="57"/>
    </row>
    <row r="2068" spans="6:9" s="58" customFormat="1" ht="12.75">
      <c r="F2068" s="57"/>
      <c r="I2068" s="57"/>
    </row>
    <row r="2069" spans="6:9" s="58" customFormat="1" ht="12.75">
      <c r="F2069" s="57"/>
      <c r="I2069" s="57"/>
    </row>
    <row r="2070" spans="6:9" s="58" customFormat="1" ht="12.75">
      <c r="F2070" s="57"/>
      <c r="I2070" s="57"/>
    </row>
    <row r="2071" spans="6:9" s="58" customFormat="1" ht="12.75">
      <c r="F2071" s="57"/>
      <c r="I2071" s="57"/>
    </row>
    <row r="2072" spans="6:9" s="58" customFormat="1" ht="12.75">
      <c r="F2072" s="57"/>
      <c r="I2072" s="57"/>
    </row>
    <row r="2073" spans="6:9" s="58" customFormat="1" ht="12.75">
      <c r="F2073" s="57"/>
      <c r="I2073" s="57"/>
    </row>
    <row r="2074" spans="6:9" s="58" customFormat="1" ht="12.75">
      <c r="F2074" s="57"/>
      <c r="I2074" s="57"/>
    </row>
    <row r="2075" spans="6:9" s="58" customFormat="1" ht="12.75">
      <c r="F2075" s="57"/>
      <c r="I2075" s="57"/>
    </row>
    <row r="2076" spans="6:9" s="58" customFormat="1" ht="12.75">
      <c r="F2076" s="57"/>
      <c r="I2076" s="57"/>
    </row>
    <row r="2077" spans="6:9" s="58" customFormat="1" ht="12.75">
      <c r="F2077" s="57"/>
      <c r="I2077" s="57"/>
    </row>
    <row r="2078" spans="6:9" s="58" customFormat="1" ht="12.75">
      <c r="F2078" s="57"/>
      <c r="I2078" s="57"/>
    </row>
    <row r="2079" spans="6:9" s="58" customFormat="1" ht="12.75">
      <c r="F2079" s="57"/>
      <c r="I2079" s="57"/>
    </row>
    <row r="2080" spans="6:9" s="58" customFormat="1" ht="12.75">
      <c r="F2080" s="57"/>
      <c r="I2080" s="57"/>
    </row>
    <row r="2081" spans="6:9" s="58" customFormat="1" ht="12.75">
      <c r="F2081" s="57"/>
      <c r="I2081" s="57"/>
    </row>
    <row r="2082" spans="6:9" s="58" customFormat="1" ht="12.75">
      <c r="F2082" s="57"/>
      <c r="I2082" s="57"/>
    </row>
    <row r="2083" spans="6:9" s="58" customFormat="1" ht="12.75">
      <c r="F2083" s="57"/>
      <c r="I2083" s="57"/>
    </row>
    <row r="2084" spans="6:9" s="58" customFormat="1" ht="12.75">
      <c r="F2084" s="57"/>
      <c r="I2084" s="57"/>
    </row>
    <row r="2085" spans="6:9" s="58" customFormat="1" ht="12.75">
      <c r="F2085" s="57"/>
      <c r="I2085" s="57"/>
    </row>
    <row r="2086" spans="6:9" s="58" customFormat="1" ht="12.75">
      <c r="F2086" s="57"/>
      <c r="I2086" s="57"/>
    </row>
    <row r="2087" spans="6:9" s="58" customFormat="1" ht="12.75">
      <c r="F2087" s="57"/>
      <c r="I2087" s="57"/>
    </row>
    <row r="2088" spans="6:9" s="58" customFormat="1" ht="12.75">
      <c r="F2088" s="57"/>
      <c r="I2088" s="57"/>
    </row>
    <row r="2089" spans="6:9" s="58" customFormat="1" ht="12.75">
      <c r="F2089" s="57"/>
      <c r="I2089" s="57"/>
    </row>
    <row r="2090" spans="6:9" s="58" customFormat="1" ht="12.75">
      <c r="F2090" s="57"/>
      <c r="I2090" s="57"/>
    </row>
    <row r="2091" spans="6:9" s="58" customFormat="1" ht="12.75">
      <c r="F2091" s="57"/>
      <c r="I2091" s="57"/>
    </row>
    <row r="2092" spans="6:9" s="58" customFormat="1" ht="12.75">
      <c r="F2092" s="57"/>
      <c r="I2092" s="57"/>
    </row>
    <row r="2093" spans="6:9" s="58" customFormat="1" ht="12.75">
      <c r="F2093" s="57"/>
      <c r="I2093" s="57"/>
    </row>
    <row r="2094" spans="6:9" s="58" customFormat="1" ht="12.75">
      <c r="F2094" s="57"/>
      <c r="I2094" s="57"/>
    </row>
    <row r="2095" spans="6:9" s="58" customFormat="1" ht="12.75">
      <c r="F2095" s="57"/>
      <c r="I2095" s="57"/>
    </row>
    <row r="2096" spans="6:9" s="58" customFormat="1" ht="12.75">
      <c r="F2096" s="57"/>
      <c r="I2096" s="57"/>
    </row>
    <row r="2097" spans="6:9" s="58" customFormat="1" ht="12.75">
      <c r="F2097" s="57"/>
      <c r="I2097" s="57"/>
    </row>
    <row r="2098" spans="6:9" s="58" customFormat="1" ht="12.75">
      <c r="F2098" s="57"/>
      <c r="I2098" s="57"/>
    </row>
    <row r="2099" spans="6:9" s="58" customFormat="1" ht="12.75">
      <c r="F2099" s="57"/>
      <c r="I2099" s="57"/>
    </row>
    <row r="2100" spans="6:9" s="58" customFormat="1" ht="12.75">
      <c r="F2100" s="57"/>
      <c r="I2100" s="57"/>
    </row>
    <row r="2101" spans="6:9" s="58" customFormat="1" ht="12.75">
      <c r="F2101" s="57"/>
      <c r="I2101" s="57"/>
    </row>
    <row r="2102" spans="6:9" s="58" customFormat="1" ht="12.75">
      <c r="F2102" s="57"/>
      <c r="I2102" s="57"/>
    </row>
    <row r="2103" spans="6:9" s="58" customFormat="1" ht="12.75">
      <c r="F2103" s="57"/>
      <c r="I2103" s="57"/>
    </row>
    <row r="2104" spans="6:9" s="58" customFormat="1" ht="12.75">
      <c r="F2104" s="57"/>
      <c r="I2104" s="57"/>
    </row>
    <row r="2105" spans="6:9" s="58" customFormat="1" ht="12.75">
      <c r="F2105" s="57"/>
      <c r="I2105" s="57"/>
    </row>
    <row r="2106" spans="6:9" s="58" customFormat="1" ht="12.75">
      <c r="F2106" s="57"/>
      <c r="I2106" s="57"/>
    </row>
    <row r="2107" spans="6:9" s="58" customFormat="1" ht="12.75">
      <c r="F2107" s="57"/>
      <c r="I2107" s="57"/>
    </row>
    <row r="2108" spans="6:9" s="58" customFormat="1" ht="12.75">
      <c r="F2108" s="57"/>
      <c r="I2108" s="57"/>
    </row>
    <row r="2109" spans="6:9" s="58" customFormat="1" ht="12.75">
      <c r="F2109" s="57"/>
      <c r="I2109" s="57"/>
    </row>
    <row r="2110" spans="6:9" s="58" customFormat="1" ht="12.75">
      <c r="F2110" s="57"/>
      <c r="I2110" s="57"/>
    </row>
    <row r="2111" spans="6:9" s="58" customFormat="1" ht="12.75">
      <c r="F2111" s="57"/>
      <c r="I2111" s="57"/>
    </row>
    <row r="2112" spans="6:9" s="58" customFormat="1" ht="12.75">
      <c r="F2112" s="57"/>
      <c r="I2112" s="57"/>
    </row>
    <row r="2113" spans="6:9" s="58" customFormat="1" ht="12.75">
      <c r="F2113" s="57"/>
      <c r="I2113" s="57"/>
    </row>
    <row r="2114" spans="6:9" s="58" customFormat="1" ht="12.75">
      <c r="F2114" s="57"/>
      <c r="I2114" s="57"/>
    </row>
    <row r="2115" spans="6:9" s="58" customFormat="1" ht="12.75">
      <c r="F2115" s="57"/>
      <c r="I2115" s="57"/>
    </row>
    <row r="2116" spans="6:9" s="58" customFormat="1" ht="12.75">
      <c r="F2116" s="57"/>
      <c r="I2116" s="57"/>
    </row>
    <row r="2117" spans="6:9" s="58" customFormat="1" ht="12.75">
      <c r="F2117" s="57"/>
      <c r="I2117" s="57"/>
    </row>
    <row r="2118" spans="6:9" s="58" customFormat="1" ht="12.75">
      <c r="F2118" s="57"/>
      <c r="I2118" s="57"/>
    </row>
    <row r="2119" spans="6:9" s="58" customFormat="1" ht="12.75">
      <c r="F2119" s="57"/>
      <c r="I2119" s="57"/>
    </row>
    <row r="2120" spans="6:9" s="58" customFormat="1" ht="12.75">
      <c r="F2120" s="57"/>
      <c r="I2120" s="57"/>
    </row>
    <row r="2121" spans="6:9" s="58" customFormat="1" ht="12.75">
      <c r="F2121" s="57"/>
      <c r="I2121" s="57"/>
    </row>
    <row r="2122" spans="6:9" s="58" customFormat="1" ht="12.75">
      <c r="F2122" s="57"/>
      <c r="I2122" s="57"/>
    </row>
    <row r="2123" spans="6:9" s="58" customFormat="1" ht="12.75">
      <c r="F2123" s="57"/>
      <c r="I2123" s="57"/>
    </row>
    <row r="2124" spans="6:9" s="58" customFormat="1" ht="12.75">
      <c r="F2124" s="57"/>
      <c r="I2124" s="57"/>
    </row>
    <row r="2125" spans="6:9" s="58" customFormat="1" ht="12.75">
      <c r="F2125" s="57"/>
      <c r="I2125" s="57"/>
    </row>
    <row r="2126" spans="6:9" s="58" customFormat="1" ht="12.75">
      <c r="F2126" s="57"/>
      <c r="I2126" s="57"/>
    </row>
    <row r="2127" spans="6:9" s="58" customFormat="1" ht="12.75">
      <c r="F2127" s="57"/>
      <c r="I2127" s="57"/>
    </row>
    <row r="2128" spans="6:9" s="58" customFormat="1" ht="12.75">
      <c r="F2128" s="57"/>
      <c r="I2128" s="57"/>
    </row>
    <row r="2129" spans="6:9" s="58" customFormat="1" ht="12.75">
      <c r="F2129" s="57"/>
      <c r="I2129" s="57"/>
    </row>
    <row r="2130" spans="6:9" s="58" customFormat="1" ht="12.75">
      <c r="F2130" s="57"/>
      <c r="I2130" s="57"/>
    </row>
    <row r="2131" spans="6:9" s="58" customFormat="1" ht="12.75">
      <c r="F2131" s="57"/>
      <c r="I2131" s="57"/>
    </row>
    <row r="2132" spans="6:9" s="58" customFormat="1" ht="12.75">
      <c r="F2132" s="57"/>
      <c r="I2132" s="57"/>
    </row>
    <row r="2133" spans="6:9" s="58" customFormat="1" ht="12.75">
      <c r="F2133" s="57"/>
      <c r="I2133" s="57"/>
    </row>
    <row r="2134" spans="6:9" s="58" customFormat="1" ht="12.75">
      <c r="F2134" s="57"/>
      <c r="I2134" s="57"/>
    </row>
    <row r="2135" spans="6:9" s="58" customFormat="1" ht="12.75">
      <c r="F2135" s="57"/>
      <c r="I2135" s="57"/>
    </row>
    <row r="2136" spans="6:9" s="58" customFormat="1" ht="12.75">
      <c r="F2136" s="57"/>
      <c r="I2136" s="57"/>
    </row>
    <row r="2137" spans="6:9" s="58" customFormat="1" ht="12.75">
      <c r="F2137" s="57"/>
      <c r="I2137" s="57"/>
    </row>
    <row r="2138" spans="6:9" s="58" customFormat="1" ht="12.75">
      <c r="F2138" s="57"/>
      <c r="I2138" s="57"/>
    </row>
    <row r="2139" spans="6:9" s="58" customFormat="1" ht="12.75">
      <c r="F2139" s="57"/>
      <c r="I2139" s="57"/>
    </row>
    <row r="2140" spans="6:9" s="58" customFormat="1" ht="12.75">
      <c r="F2140" s="57"/>
      <c r="I2140" s="57"/>
    </row>
    <row r="2141" spans="6:9" s="58" customFormat="1" ht="12.75">
      <c r="F2141" s="57"/>
      <c r="I2141" s="57"/>
    </row>
    <row r="2142" spans="6:9" s="58" customFormat="1" ht="12.75">
      <c r="F2142" s="57"/>
      <c r="I2142" s="57"/>
    </row>
    <row r="2143" spans="6:9" s="58" customFormat="1" ht="12.75">
      <c r="F2143" s="57"/>
      <c r="I2143" s="57"/>
    </row>
    <row r="2144" spans="6:9" s="58" customFormat="1" ht="12.75">
      <c r="F2144" s="57"/>
      <c r="I2144" s="57"/>
    </row>
    <row r="2145" spans="6:9" s="58" customFormat="1" ht="12.75">
      <c r="F2145" s="57"/>
      <c r="I2145" s="57"/>
    </row>
    <row r="2146" spans="6:9" s="58" customFormat="1" ht="12.75">
      <c r="F2146" s="57"/>
      <c r="I2146" s="57"/>
    </row>
    <row r="2147" spans="6:9" s="58" customFormat="1" ht="12.75">
      <c r="F2147" s="57"/>
      <c r="I2147" s="57"/>
    </row>
    <row r="2148" spans="6:9" s="58" customFormat="1" ht="12.75">
      <c r="F2148" s="57"/>
      <c r="I2148" s="57"/>
    </row>
    <row r="2149" spans="6:9" s="58" customFormat="1" ht="12.75">
      <c r="F2149" s="57"/>
      <c r="I2149" s="57"/>
    </row>
    <row r="2150" spans="6:9" s="58" customFormat="1" ht="12.75">
      <c r="F2150" s="57"/>
      <c r="I2150" s="57"/>
    </row>
    <row r="2151" spans="6:9" s="58" customFormat="1" ht="12.75">
      <c r="F2151" s="57"/>
      <c r="I2151" s="57"/>
    </row>
    <row r="2152" spans="6:9" s="58" customFormat="1" ht="12.75">
      <c r="F2152" s="57"/>
      <c r="I2152" s="57"/>
    </row>
    <row r="2153" spans="6:9" s="58" customFormat="1" ht="12.75">
      <c r="F2153" s="57"/>
      <c r="I2153" s="57"/>
    </row>
    <row r="2154" spans="6:9" s="58" customFormat="1" ht="12.75">
      <c r="F2154" s="57"/>
      <c r="I2154" s="57"/>
    </row>
    <row r="2155" spans="6:9" s="58" customFormat="1" ht="12.75">
      <c r="F2155" s="57"/>
      <c r="I2155" s="57"/>
    </row>
    <row r="2156" spans="6:9" s="58" customFormat="1" ht="12.75">
      <c r="F2156" s="57"/>
      <c r="I2156" s="57"/>
    </row>
    <row r="2157" spans="6:9" s="58" customFormat="1" ht="12.75">
      <c r="F2157" s="57"/>
      <c r="I2157" s="57"/>
    </row>
    <row r="2158" spans="6:9" s="58" customFormat="1" ht="12.75">
      <c r="F2158" s="57"/>
      <c r="I2158" s="57"/>
    </row>
    <row r="2159" spans="6:9" s="58" customFormat="1" ht="12.75">
      <c r="F2159" s="57"/>
      <c r="I2159" s="57"/>
    </row>
    <row r="2160" spans="6:9" s="58" customFormat="1" ht="12.75">
      <c r="F2160" s="57"/>
      <c r="I2160" s="57"/>
    </row>
    <row r="2161" spans="6:9" s="58" customFormat="1" ht="12.75">
      <c r="F2161" s="57"/>
      <c r="I2161" s="57"/>
    </row>
    <row r="2162" spans="6:9" s="58" customFormat="1" ht="12.75">
      <c r="F2162" s="57"/>
      <c r="I2162" s="57"/>
    </row>
    <row r="2163" spans="6:9" s="58" customFormat="1" ht="12.75">
      <c r="F2163" s="57"/>
      <c r="I2163" s="57"/>
    </row>
    <row r="2164" spans="6:9" s="58" customFormat="1" ht="12.75">
      <c r="F2164" s="57"/>
      <c r="I2164" s="57"/>
    </row>
    <row r="2165" spans="6:9" s="58" customFormat="1" ht="12.75">
      <c r="F2165" s="57"/>
      <c r="I2165" s="57"/>
    </row>
    <row r="2166" spans="6:9" s="58" customFormat="1" ht="12.75">
      <c r="F2166" s="57"/>
      <c r="I2166" s="57"/>
    </row>
    <row r="2167" spans="6:9" s="58" customFormat="1" ht="12.75">
      <c r="F2167" s="57"/>
      <c r="I2167" s="57"/>
    </row>
    <row r="2168" spans="6:9" s="58" customFormat="1" ht="12.75">
      <c r="F2168" s="57"/>
      <c r="I2168" s="57"/>
    </row>
    <row r="2169" spans="6:9" s="58" customFormat="1" ht="12.75">
      <c r="F2169" s="57"/>
      <c r="I2169" s="57"/>
    </row>
    <row r="2170" spans="6:9" s="58" customFormat="1" ht="12.75">
      <c r="F2170" s="57"/>
      <c r="I2170" s="57"/>
    </row>
    <row r="2171" spans="6:9" s="58" customFormat="1" ht="12.75">
      <c r="F2171" s="57"/>
      <c r="I2171" s="57"/>
    </row>
    <row r="2172" spans="6:9" s="58" customFormat="1" ht="12.75">
      <c r="F2172" s="57"/>
      <c r="I2172" s="57"/>
    </row>
    <row r="2173" spans="6:9" s="58" customFormat="1" ht="12.75">
      <c r="F2173" s="57"/>
      <c r="I2173" s="57"/>
    </row>
    <row r="2174" spans="6:9" s="58" customFormat="1" ht="12.75">
      <c r="F2174" s="57"/>
      <c r="I2174" s="57"/>
    </row>
    <row r="2175" spans="6:9" s="58" customFormat="1" ht="12.75">
      <c r="F2175" s="57"/>
      <c r="I2175" s="57"/>
    </row>
    <row r="2176" spans="6:9" s="58" customFormat="1" ht="12.75">
      <c r="F2176" s="57"/>
      <c r="I2176" s="57"/>
    </row>
    <row r="2177" spans="6:9" s="58" customFormat="1" ht="12.75">
      <c r="F2177" s="57"/>
      <c r="I2177" s="57"/>
    </row>
    <row r="2178" spans="6:9" s="58" customFormat="1" ht="12.75">
      <c r="F2178" s="57"/>
      <c r="I2178" s="57"/>
    </row>
    <row r="2179" spans="6:9" s="58" customFormat="1" ht="12.75">
      <c r="F2179" s="57"/>
      <c r="I2179" s="57"/>
    </row>
    <row r="2180" spans="6:9" s="58" customFormat="1" ht="12.75">
      <c r="F2180" s="57"/>
      <c r="I2180" s="57"/>
    </row>
    <row r="2181" spans="6:9" s="58" customFormat="1" ht="12.75">
      <c r="F2181" s="57"/>
      <c r="I2181" s="57"/>
    </row>
    <row r="2182" spans="6:9" s="58" customFormat="1" ht="12.75">
      <c r="F2182" s="57"/>
      <c r="I2182" s="57"/>
    </row>
    <row r="2183" spans="6:9" s="58" customFormat="1" ht="12.75">
      <c r="F2183" s="57"/>
      <c r="I2183" s="57"/>
    </row>
    <row r="2184" spans="6:9" s="58" customFormat="1" ht="12.75">
      <c r="F2184" s="57"/>
      <c r="I2184" s="57"/>
    </row>
    <row r="2185" spans="6:9" s="58" customFormat="1" ht="12.75">
      <c r="F2185" s="57"/>
      <c r="I2185" s="57"/>
    </row>
    <row r="2186" spans="6:9" s="58" customFormat="1" ht="12.75">
      <c r="F2186" s="57"/>
      <c r="I2186" s="57"/>
    </row>
    <row r="2187" spans="6:9" s="58" customFormat="1" ht="12.75">
      <c r="F2187" s="57"/>
      <c r="I2187" s="57"/>
    </row>
    <row r="2188" spans="6:9" s="58" customFormat="1" ht="12.75">
      <c r="F2188" s="57"/>
      <c r="I2188" s="57"/>
    </row>
    <row r="2189" spans="6:9" s="58" customFormat="1" ht="12.75">
      <c r="F2189" s="57"/>
      <c r="I2189" s="57"/>
    </row>
    <row r="2190" spans="6:9" s="58" customFormat="1" ht="12.75">
      <c r="F2190" s="57"/>
      <c r="I2190" s="57"/>
    </row>
    <row r="2191" spans="6:9" s="58" customFormat="1" ht="12.75">
      <c r="F2191" s="57"/>
      <c r="I2191" s="57"/>
    </row>
    <row r="2192" spans="6:9" s="58" customFormat="1" ht="12.75">
      <c r="F2192" s="57"/>
      <c r="I2192" s="57"/>
    </row>
    <row r="2193" spans="6:9" s="58" customFormat="1" ht="12.75">
      <c r="F2193" s="57"/>
      <c r="I2193" s="57"/>
    </row>
    <row r="2194" spans="6:9" s="58" customFormat="1" ht="12.75">
      <c r="F2194" s="57"/>
      <c r="I2194" s="57"/>
    </row>
    <row r="2195" spans="6:9" s="58" customFormat="1" ht="12.75">
      <c r="F2195" s="57"/>
      <c r="I2195" s="57"/>
    </row>
    <row r="2196" spans="6:9" s="58" customFormat="1" ht="12.75">
      <c r="F2196" s="57"/>
      <c r="I2196" s="57"/>
    </row>
    <row r="2197" spans="6:9" s="58" customFormat="1" ht="12.75">
      <c r="F2197" s="57"/>
      <c r="I2197" s="57"/>
    </row>
    <row r="2198" spans="6:9" s="58" customFormat="1" ht="12.75">
      <c r="F2198" s="57"/>
      <c r="I2198" s="57"/>
    </row>
    <row r="2199" spans="6:9" s="58" customFormat="1" ht="12.75">
      <c r="F2199" s="57"/>
      <c r="I2199" s="57"/>
    </row>
    <row r="2200" spans="6:9" s="58" customFormat="1" ht="12.75">
      <c r="F2200" s="57"/>
      <c r="I2200" s="57"/>
    </row>
    <row r="2201" spans="6:9" s="58" customFormat="1" ht="12.75">
      <c r="F2201" s="57"/>
      <c r="I2201" s="57"/>
    </row>
    <row r="2202" spans="6:9" s="58" customFormat="1" ht="12.75">
      <c r="F2202" s="57"/>
      <c r="I2202" s="57"/>
    </row>
    <row r="2203" spans="6:9" s="58" customFormat="1" ht="12.75">
      <c r="F2203" s="57"/>
      <c r="I2203" s="57"/>
    </row>
    <row r="2204" spans="6:9" s="58" customFormat="1" ht="12.75">
      <c r="F2204" s="57"/>
      <c r="I2204" s="57"/>
    </row>
    <row r="2205" spans="6:9" s="58" customFormat="1" ht="12.75">
      <c r="F2205" s="57"/>
      <c r="I2205" s="57"/>
    </row>
    <row r="2206" spans="6:9" s="58" customFormat="1" ht="12.75">
      <c r="F2206" s="57"/>
      <c r="I2206" s="57"/>
    </row>
    <row r="2207" spans="6:9" s="58" customFormat="1" ht="12.75">
      <c r="F2207" s="57"/>
      <c r="I2207" s="57"/>
    </row>
    <row r="2208" spans="6:9" s="58" customFormat="1" ht="12.75">
      <c r="F2208" s="57"/>
      <c r="I2208" s="57"/>
    </row>
    <row r="2209" spans="6:9" s="58" customFormat="1" ht="12.75">
      <c r="F2209" s="57"/>
      <c r="I2209" s="57"/>
    </row>
    <row r="2210" spans="6:9" s="58" customFormat="1" ht="12.75">
      <c r="F2210" s="57"/>
      <c r="I2210" s="57"/>
    </row>
    <row r="2211" spans="6:9" s="58" customFormat="1" ht="12.75">
      <c r="F2211" s="57"/>
      <c r="I2211" s="57"/>
    </row>
    <row r="2212" spans="6:9" s="58" customFormat="1" ht="12.75">
      <c r="F2212" s="57"/>
      <c r="I2212" s="57"/>
    </row>
    <row r="2213" spans="6:9" s="58" customFormat="1" ht="12.75">
      <c r="F2213" s="57"/>
      <c r="I2213" s="57"/>
    </row>
    <row r="2214" spans="6:9" s="58" customFormat="1" ht="12.75">
      <c r="F2214" s="57"/>
      <c r="I2214" s="57"/>
    </row>
    <row r="2215" spans="6:9" s="58" customFormat="1" ht="12.75">
      <c r="F2215" s="57"/>
      <c r="I2215" s="57"/>
    </row>
    <row r="2216" spans="6:9" s="58" customFormat="1" ht="12.75">
      <c r="F2216" s="57"/>
      <c r="I2216" s="57"/>
    </row>
    <row r="2217" spans="6:9" s="58" customFormat="1" ht="12.75">
      <c r="F2217" s="57"/>
      <c r="I2217" s="57"/>
    </row>
    <row r="2218" spans="6:9" s="58" customFormat="1" ht="12.75">
      <c r="F2218" s="57"/>
      <c r="I2218" s="57"/>
    </row>
    <row r="2219" spans="6:9" s="58" customFormat="1" ht="12.75">
      <c r="F2219" s="57"/>
      <c r="I2219" s="57"/>
    </row>
    <row r="2220" spans="6:9" s="58" customFormat="1" ht="12.75">
      <c r="F2220" s="57"/>
      <c r="I2220" s="57"/>
    </row>
    <row r="2221" spans="6:9" s="58" customFormat="1" ht="12.75">
      <c r="F2221" s="57"/>
      <c r="I2221" s="57"/>
    </row>
    <row r="2222" spans="6:9" s="58" customFormat="1" ht="12.75">
      <c r="F2222" s="57"/>
      <c r="I2222" s="57"/>
    </row>
    <row r="2223" spans="6:9" s="58" customFormat="1" ht="12.75">
      <c r="F2223" s="57"/>
      <c r="I2223" s="57"/>
    </row>
    <row r="2224" spans="6:9" s="58" customFormat="1" ht="12.75">
      <c r="F2224" s="57"/>
      <c r="I2224" s="57"/>
    </row>
    <row r="2225" spans="6:9" s="58" customFormat="1" ht="12.75">
      <c r="F2225" s="57"/>
      <c r="I2225" s="57"/>
    </row>
    <row r="2226" spans="6:9" s="58" customFormat="1" ht="12.75">
      <c r="F2226" s="57"/>
      <c r="I2226" s="57"/>
    </row>
    <row r="2227" spans="6:9" s="58" customFormat="1" ht="12.75">
      <c r="F2227" s="57"/>
      <c r="I2227" s="57"/>
    </row>
    <row r="2228" spans="6:9" s="58" customFormat="1" ht="12.75">
      <c r="F2228" s="57"/>
      <c r="I2228" s="57"/>
    </row>
    <row r="2229" spans="6:9" s="58" customFormat="1" ht="12.75">
      <c r="F2229" s="57"/>
      <c r="I2229" s="57"/>
    </row>
    <row r="2230" spans="6:9" s="58" customFormat="1" ht="12.75">
      <c r="F2230" s="57"/>
      <c r="I2230" s="57"/>
    </row>
    <row r="2231" spans="6:9" s="58" customFormat="1" ht="12.75">
      <c r="F2231" s="57"/>
      <c r="I2231" s="57"/>
    </row>
    <row r="2232" spans="6:9" s="58" customFormat="1" ht="12.75">
      <c r="F2232" s="57"/>
      <c r="I2232" s="57"/>
    </row>
    <row r="2233" spans="6:9" s="58" customFormat="1" ht="12.75">
      <c r="F2233" s="57"/>
      <c r="I2233" s="57"/>
    </row>
    <row r="2234" spans="6:9" s="58" customFormat="1" ht="12.75">
      <c r="F2234" s="57"/>
      <c r="I2234" s="57"/>
    </row>
    <row r="2235" spans="6:9" s="58" customFormat="1" ht="12.75">
      <c r="F2235" s="57"/>
      <c r="I2235" s="57"/>
    </row>
    <row r="2236" spans="6:9" s="58" customFormat="1" ht="12.75">
      <c r="F2236" s="57"/>
      <c r="I2236" s="57"/>
    </row>
    <row r="2237" spans="6:9" s="58" customFormat="1" ht="12.75">
      <c r="F2237" s="57"/>
      <c r="I2237" s="57"/>
    </row>
    <row r="2238" spans="6:9" s="58" customFormat="1" ht="12.75">
      <c r="F2238" s="57"/>
      <c r="I2238" s="57"/>
    </row>
    <row r="2239" spans="6:9" s="58" customFormat="1" ht="12.75">
      <c r="F2239" s="57"/>
      <c r="I2239" s="57"/>
    </row>
    <row r="2240" spans="6:9" s="58" customFormat="1" ht="12.75">
      <c r="F2240" s="57"/>
      <c r="I2240" s="57"/>
    </row>
    <row r="2241" spans="6:9" s="58" customFormat="1" ht="12.75">
      <c r="F2241" s="57"/>
      <c r="I2241" s="57"/>
    </row>
    <row r="2242" spans="6:9" s="58" customFormat="1" ht="12.75">
      <c r="F2242" s="57"/>
      <c r="I2242" s="57"/>
    </row>
    <row r="2243" spans="6:9" s="58" customFormat="1" ht="12.75">
      <c r="F2243" s="57"/>
      <c r="I2243" s="57"/>
    </row>
    <row r="2244" spans="6:9" s="58" customFormat="1" ht="12.75">
      <c r="F2244" s="57"/>
      <c r="I2244" s="57"/>
    </row>
    <row r="2245" spans="6:9" s="58" customFormat="1" ht="12.75">
      <c r="F2245" s="57"/>
      <c r="I2245" s="57"/>
    </row>
    <row r="2246" spans="6:9" s="58" customFormat="1" ht="12.75">
      <c r="F2246" s="57"/>
      <c r="I2246" s="57"/>
    </row>
    <row r="2247" spans="6:9" s="58" customFormat="1" ht="12.75">
      <c r="F2247" s="57"/>
      <c r="I2247" s="57"/>
    </row>
    <row r="2248" spans="6:9" s="58" customFormat="1" ht="12.75">
      <c r="F2248" s="57"/>
      <c r="I2248" s="57"/>
    </row>
    <row r="2249" spans="6:9" s="58" customFormat="1" ht="12.75">
      <c r="F2249" s="57"/>
      <c r="I2249" s="57"/>
    </row>
    <row r="2250" spans="6:9" s="58" customFormat="1" ht="12.75">
      <c r="F2250" s="57"/>
      <c r="I2250" s="57"/>
    </row>
    <row r="2251" spans="6:9" s="58" customFormat="1" ht="12.75">
      <c r="F2251" s="57"/>
      <c r="I2251" s="57"/>
    </row>
    <row r="2252" spans="6:9" s="58" customFormat="1" ht="12.75">
      <c r="F2252" s="57"/>
      <c r="I2252" s="57"/>
    </row>
    <row r="2253" spans="6:9" s="58" customFormat="1" ht="12.75">
      <c r="F2253" s="57"/>
      <c r="I2253" s="57"/>
    </row>
    <row r="2254" spans="6:9" s="58" customFormat="1" ht="12.75">
      <c r="F2254" s="57"/>
      <c r="I2254" s="57"/>
    </row>
    <row r="2255" spans="6:9" s="58" customFormat="1" ht="12.75">
      <c r="F2255" s="57"/>
      <c r="I2255" s="57"/>
    </row>
    <row r="2256" spans="6:9" s="58" customFormat="1" ht="12.75">
      <c r="F2256" s="57"/>
      <c r="I2256" s="57"/>
    </row>
    <row r="2257" spans="6:9" s="58" customFormat="1" ht="12.75">
      <c r="F2257" s="57"/>
      <c r="I2257" s="57"/>
    </row>
    <row r="2258" spans="6:9" s="58" customFormat="1" ht="12.75">
      <c r="F2258" s="57"/>
      <c r="I2258" s="57"/>
    </row>
    <row r="2259" spans="6:9" s="58" customFormat="1" ht="12.75">
      <c r="F2259" s="57"/>
      <c r="I2259" s="57"/>
    </row>
    <row r="2260" spans="6:9" s="58" customFormat="1" ht="12.75">
      <c r="F2260" s="57"/>
      <c r="I2260" s="57"/>
    </row>
    <row r="2261" spans="6:9" s="58" customFormat="1" ht="12.75">
      <c r="F2261" s="57"/>
      <c r="I2261" s="57"/>
    </row>
    <row r="2262" spans="6:9" s="58" customFormat="1" ht="12.75">
      <c r="F2262" s="57"/>
      <c r="I2262" s="57"/>
    </row>
    <row r="2263" spans="6:9" s="58" customFormat="1" ht="12.75">
      <c r="F2263" s="57"/>
      <c r="I2263" s="57"/>
    </row>
    <row r="2264" spans="6:9" s="58" customFormat="1" ht="12.75">
      <c r="F2264" s="57"/>
      <c r="I2264" s="57"/>
    </row>
    <row r="2265" spans="6:9" s="58" customFormat="1" ht="12.75">
      <c r="F2265" s="57"/>
      <c r="I2265" s="57"/>
    </row>
    <row r="2266" spans="6:9" s="58" customFormat="1" ht="12.75">
      <c r="F2266" s="57"/>
      <c r="I2266" s="57"/>
    </row>
    <row r="2267" spans="6:9" s="58" customFormat="1" ht="12.75">
      <c r="F2267" s="57"/>
      <c r="I2267" s="57"/>
    </row>
    <row r="2268" spans="6:9" s="58" customFormat="1" ht="12.75">
      <c r="F2268" s="57"/>
      <c r="I2268" s="57"/>
    </row>
    <row r="2269" spans="6:9" s="58" customFormat="1" ht="12.75">
      <c r="F2269" s="57"/>
      <c r="I2269" s="57"/>
    </row>
    <row r="2270" spans="6:9" s="58" customFormat="1" ht="12.75">
      <c r="F2270" s="57"/>
      <c r="I2270" s="57"/>
    </row>
    <row r="2271" spans="6:9" s="58" customFormat="1" ht="12.75">
      <c r="F2271" s="57"/>
      <c r="I2271" s="57"/>
    </row>
    <row r="2272" spans="6:9" s="58" customFormat="1" ht="12.75">
      <c r="F2272" s="57"/>
      <c r="I2272" s="57"/>
    </row>
    <row r="2273" spans="6:9" s="58" customFormat="1" ht="12.75">
      <c r="F2273" s="57"/>
      <c r="I2273" s="57"/>
    </row>
    <row r="2274" spans="6:9" s="58" customFormat="1" ht="12.75">
      <c r="F2274" s="57"/>
      <c r="I2274" s="57"/>
    </row>
    <row r="2275" spans="6:9" s="58" customFormat="1" ht="12.75">
      <c r="F2275" s="57"/>
      <c r="I2275" s="57"/>
    </row>
    <row r="2276" spans="6:9" s="58" customFormat="1" ht="12.75">
      <c r="F2276" s="57"/>
      <c r="I2276" s="57"/>
    </row>
    <row r="2277" spans="6:9" s="58" customFormat="1" ht="12.75">
      <c r="F2277" s="57"/>
      <c r="I2277" s="57"/>
    </row>
    <row r="2278" spans="6:9" s="58" customFormat="1" ht="12.75">
      <c r="F2278" s="57"/>
      <c r="I2278" s="57"/>
    </row>
    <row r="2279" spans="6:9" s="58" customFormat="1" ht="12.75">
      <c r="F2279" s="57"/>
      <c r="I2279" s="57"/>
    </row>
    <row r="2280" spans="6:9" s="58" customFormat="1" ht="12.75">
      <c r="F2280" s="57"/>
      <c r="I2280" s="57"/>
    </row>
    <row r="2281" spans="6:9" s="58" customFormat="1" ht="12.75">
      <c r="F2281" s="57"/>
      <c r="I2281" s="57"/>
    </row>
    <row r="2282" spans="6:9" s="58" customFormat="1" ht="12.75">
      <c r="F2282" s="57"/>
      <c r="I2282" s="57"/>
    </row>
    <row r="2283" spans="6:9" s="58" customFormat="1" ht="12.75">
      <c r="F2283" s="57"/>
      <c r="I2283" s="57"/>
    </row>
    <row r="2284" spans="6:9" s="58" customFormat="1" ht="12.75">
      <c r="F2284" s="57"/>
      <c r="I2284" s="57"/>
    </row>
    <row r="2285" spans="6:9" s="58" customFormat="1" ht="12.75">
      <c r="F2285" s="57"/>
      <c r="I2285" s="57"/>
    </row>
    <row r="2286" spans="6:9" s="58" customFormat="1" ht="12.75">
      <c r="F2286" s="57"/>
      <c r="I2286" s="57"/>
    </row>
    <row r="2287" spans="6:9" s="58" customFormat="1" ht="12.75">
      <c r="F2287" s="57"/>
      <c r="I2287" s="57"/>
    </row>
    <row r="2288" spans="6:9" s="58" customFormat="1" ht="12.75">
      <c r="F2288" s="57"/>
      <c r="I2288" s="57"/>
    </row>
    <row r="2289" spans="6:9" s="58" customFormat="1" ht="12.75">
      <c r="F2289" s="57"/>
      <c r="I2289" s="57"/>
    </row>
    <row r="2290" spans="6:9" s="58" customFormat="1" ht="12.75">
      <c r="F2290" s="57"/>
      <c r="I2290" s="57"/>
    </row>
    <row r="2291" spans="6:9" s="58" customFormat="1" ht="12.75">
      <c r="F2291" s="57"/>
      <c r="I2291" s="57"/>
    </row>
    <row r="2292" spans="6:9" s="58" customFormat="1" ht="12.75">
      <c r="F2292" s="57"/>
      <c r="I2292" s="57"/>
    </row>
    <row r="2293" spans="6:9" s="58" customFormat="1" ht="12.75">
      <c r="F2293" s="57"/>
      <c r="I2293" s="57"/>
    </row>
    <row r="2294" spans="6:9" s="58" customFormat="1" ht="12.75">
      <c r="F2294" s="57"/>
      <c r="I2294" s="57"/>
    </row>
    <row r="2295" spans="6:9" s="58" customFormat="1" ht="12.75">
      <c r="F2295" s="57"/>
      <c r="I2295" s="57"/>
    </row>
    <row r="2296" spans="6:9" s="58" customFormat="1" ht="12.75">
      <c r="F2296" s="57"/>
      <c r="I2296" s="57"/>
    </row>
    <row r="2297" spans="6:9" s="58" customFormat="1" ht="12.75">
      <c r="F2297" s="57"/>
      <c r="I2297" s="57"/>
    </row>
    <row r="2298" spans="6:9" s="58" customFormat="1" ht="12.75">
      <c r="F2298" s="57"/>
      <c r="I2298" s="57"/>
    </row>
    <row r="2299" spans="6:9" s="58" customFormat="1" ht="12.75">
      <c r="F2299" s="57"/>
      <c r="I2299" s="57"/>
    </row>
    <row r="2300" spans="6:9" s="58" customFormat="1" ht="12.75">
      <c r="F2300" s="57"/>
      <c r="I2300" s="57"/>
    </row>
    <row r="2301" spans="6:9" s="58" customFormat="1" ht="12.75">
      <c r="F2301" s="57"/>
      <c r="I2301" s="57"/>
    </row>
    <row r="2302" spans="6:9" s="58" customFormat="1" ht="12.75">
      <c r="F2302" s="57"/>
      <c r="I2302" s="57"/>
    </row>
    <row r="2303" spans="6:9" s="58" customFormat="1" ht="12.75">
      <c r="F2303" s="57"/>
      <c r="I2303" s="57"/>
    </row>
    <row r="2304" spans="6:9" s="58" customFormat="1" ht="12.75">
      <c r="F2304" s="57"/>
      <c r="I2304" s="57"/>
    </row>
    <row r="2305" spans="6:9" s="58" customFormat="1" ht="12.75">
      <c r="F2305" s="57"/>
      <c r="I2305" s="57"/>
    </row>
    <row r="2306" spans="6:9" s="58" customFormat="1" ht="12.75">
      <c r="F2306" s="57"/>
      <c r="I2306" s="57"/>
    </row>
    <row r="2307" spans="6:9" s="58" customFormat="1" ht="12.75">
      <c r="F2307" s="57"/>
      <c r="I2307" s="57"/>
    </row>
    <row r="2308" spans="6:9" s="58" customFormat="1" ht="12.75">
      <c r="F2308" s="57"/>
      <c r="I2308" s="57"/>
    </row>
    <row r="2309" spans="6:9" s="58" customFormat="1" ht="12.75">
      <c r="F2309" s="57"/>
      <c r="I2309" s="57"/>
    </row>
    <row r="2310" spans="6:9" s="58" customFormat="1" ht="12.75">
      <c r="F2310" s="57"/>
      <c r="I2310" s="57"/>
    </row>
    <row r="2311" spans="6:9" s="58" customFormat="1" ht="12.75">
      <c r="F2311" s="57"/>
      <c r="I2311" s="57"/>
    </row>
    <row r="2312" spans="6:9" s="58" customFormat="1" ht="12.75">
      <c r="F2312" s="57"/>
      <c r="I2312" s="57"/>
    </row>
    <row r="2313" spans="6:9" s="58" customFormat="1" ht="12.75">
      <c r="F2313" s="57"/>
      <c r="I2313" s="57"/>
    </row>
    <row r="2314" spans="6:9" s="58" customFormat="1" ht="12.75">
      <c r="F2314" s="57"/>
      <c r="I2314" s="57"/>
    </row>
    <row r="2315" spans="6:9" s="58" customFormat="1" ht="12.75">
      <c r="F2315" s="57"/>
      <c r="I2315" s="57"/>
    </row>
    <row r="2316" spans="6:9" s="58" customFormat="1" ht="12.75">
      <c r="F2316" s="57"/>
      <c r="I2316" s="57"/>
    </row>
    <row r="2317" spans="6:9" s="58" customFormat="1" ht="12.75">
      <c r="F2317" s="57"/>
      <c r="I2317" s="57"/>
    </row>
    <row r="2318" spans="6:9" s="58" customFormat="1" ht="12.75">
      <c r="F2318" s="57"/>
      <c r="I2318" s="57"/>
    </row>
    <row r="2319" spans="6:9" s="58" customFormat="1" ht="12.75">
      <c r="F2319" s="57"/>
      <c r="I2319" s="57"/>
    </row>
    <row r="2320" spans="6:9" s="58" customFormat="1" ht="12.75">
      <c r="F2320" s="57"/>
      <c r="I2320" s="57"/>
    </row>
    <row r="2321" spans="6:9" s="58" customFormat="1" ht="12.75">
      <c r="F2321" s="57"/>
      <c r="I2321" s="57"/>
    </row>
    <row r="2322" spans="6:9" s="58" customFormat="1" ht="12.75">
      <c r="F2322" s="57"/>
      <c r="I2322" s="57"/>
    </row>
    <row r="2323" spans="6:9" s="58" customFormat="1" ht="12.75">
      <c r="F2323" s="57"/>
      <c r="I2323" s="57"/>
    </row>
    <row r="2324" spans="6:9" s="58" customFormat="1" ht="12.75">
      <c r="F2324" s="57"/>
      <c r="I2324" s="57"/>
    </row>
    <row r="2325" spans="6:9" s="58" customFormat="1" ht="12.75">
      <c r="F2325" s="57"/>
      <c r="I2325" s="57"/>
    </row>
    <row r="2326" spans="6:9" s="58" customFormat="1" ht="12.75">
      <c r="F2326" s="57"/>
      <c r="I2326" s="57"/>
    </row>
    <row r="2327" spans="6:9" s="58" customFormat="1" ht="12.75">
      <c r="F2327" s="57"/>
      <c r="I2327" s="57"/>
    </row>
    <row r="2328" spans="6:9" s="58" customFormat="1" ht="12.75">
      <c r="F2328" s="57"/>
      <c r="I2328" s="57"/>
    </row>
    <row r="2329" spans="6:9" s="58" customFormat="1" ht="12.75">
      <c r="F2329" s="57"/>
      <c r="I2329" s="57"/>
    </row>
    <row r="2330" spans="6:9" s="58" customFormat="1" ht="12.75">
      <c r="F2330" s="57"/>
      <c r="I2330" s="57"/>
    </row>
    <row r="2331" spans="6:9" s="58" customFormat="1" ht="12.75">
      <c r="F2331" s="57"/>
      <c r="I2331" s="57"/>
    </row>
    <row r="2332" spans="6:9" s="58" customFormat="1" ht="12.75">
      <c r="F2332" s="57"/>
      <c r="I2332" s="57"/>
    </row>
    <row r="2333" spans="6:9" s="58" customFormat="1" ht="12.75">
      <c r="F2333" s="57"/>
      <c r="I2333" s="57"/>
    </row>
    <row r="2334" spans="6:9" s="58" customFormat="1" ht="12.75">
      <c r="F2334" s="57"/>
      <c r="I2334" s="57"/>
    </row>
    <row r="2335" spans="6:9" s="58" customFormat="1" ht="12.75">
      <c r="F2335" s="57"/>
      <c r="I2335" s="57"/>
    </row>
    <row r="2336" spans="6:9" s="58" customFormat="1" ht="12.75">
      <c r="F2336" s="57"/>
      <c r="I2336" s="57"/>
    </row>
    <row r="2337" spans="6:9" s="58" customFormat="1" ht="12.75">
      <c r="F2337" s="57"/>
      <c r="I2337" s="57"/>
    </row>
    <row r="2338" spans="6:9" s="58" customFormat="1" ht="12.75">
      <c r="F2338" s="57"/>
      <c r="I2338" s="57"/>
    </row>
    <row r="2339" spans="6:9" s="58" customFormat="1" ht="12.75">
      <c r="F2339" s="57"/>
      <c r="I2339" s="57"/>
    </row>
    <row r="2340" spans="6:9" s="58" customFormat="1" ht="12.75">
      <c r="F2340" s="57"/>
      <c r="I2340" s="57"/>
    </row>
    <row r="2341" spans="6:9" s="58" customFormat="1" ht="12.75">
      <c r="F2341" s="57"/>
      <c r="I2341" s="57"/>
    </row>
    <row r="2342" spans="6:9" s="58" customFormat="1" ht="12.75">
      <c r="F2342" s="57"/>
      <c r="I2342" s="57"/>
    </row>
    <row r="2343" spans="6:9" s="58" customFormat="1" ht="12.75">
      <c r="F2343" s="57"/>
      <c r="I2343" s="57"/>
    </row>
    <row r="2344" spans="6:9" s="58" customFormat="1" ht="12.75">
      <c r="F2344" s="57"/>
      <c r="I2344" s="57"/>
    </row>
    <row r="2345" spans="6:9" s="58" customFormat="1" ht="12.75">
      <c r="F2345" s="57"/>
      <c r="I2345" s="57"/>
    </row>
    <row r="2346" spans="6:9" s="58" customFormat="1" ht="12.75">
      <c r="F2346" s="57"/>
      <c r="I2346" s="57"/>
    </row>
    <row r="2347" spans="6:9" s="58" customFormat="1" ht="12.75">
      <c r="F2347" s="57"/>
      <c r="I2347" s="57"/>
    </row>
    <row r="2348" spans="6:9" s="58" customFormat="1" ht="12.75">
      <c r="F2348" s="57"/>
      <c r="I2348" s="57"/>
    </row>
    <row r="2349" spans="6:9" s="58" customFormat="1" ht="12.75">
      <c r="F2349" s="57"/>
      <c r="I2349" s="57"/>
    </row>
    <row r="2350" spans="6:9" s="58" customFormat="1" ht="12.75">
      <c r="F2350" s="57"/>
      <c r="I2350" s="57"/>
    </row>
    <row r="2351" spans="6:9" s="58" customFormat="1" ht="12.75">
      <c r="F2351" s="57"/>
      <c r="I2351" s="57"/>
    </row>
    <row r="2352" spans="6:9" s="58" customFormat="1" ht="12.75">
      <c r="F2352" s="57"/>
      <c r="I2352" s="57"/>
    </row>
    <row r="2353" spans="6:9" s="58" customFormat="1" ht="12.75">
      <c r="F2353" s="57"/>
      <c r="I2353" s="57"/>
    </row>
    <row r="2354" spans="6:9" s="58" customFormat="1" ht="12.75">
      <c r="F2354" s="57"/>
      <c r="I2354" s="57"/>
    </row>
    <row r="2355" spans="6:9" s="58" customFormat="1" ht="12.75">
      <c r="F2355" s="57"/>
      <c r="I2355" s="57"/>
    </row>
    <row r="2356" spans="6:9" s="58" customFormat="1" ht="12.75">
      <c r="F2356" s="57"/>
      <c r="I2356" s="57"/>
    </row>
    <row r="2357" spans="6:9" s="58" customFormat="1" ht="12.75">
      <c r="F2357" s="57"/>
      <c r="I2357" s="57"/>
    </row>
    <row r="2358" spans="6:9" s="58" customFormat="1" ht="12.75">
      <c r="F2358" s="57"/>
      <c r="I2358" s="57"/>
    </row>
    <row r="2359" spans="6:9" s="58" customFormat="1" ht="12.75">
      <c r="F2359" s="57"/>
      <c r="I2359" s="57"/>
    </row>
    <row r="2360" spans="6:9" s="58" customFormat="1" ht="12.75">
      <c r="F2360" s="57"/>
      <c r="I2360" s="57"/>
    </row>
    <row r="2361" spans="6:9" s="58" customFormat="1" ht="12.75">
      <c r="F2361" s="57"/>
      <c r="I2361" s="57"/>
    </row>
    <row r="2362" spans="6:9" s="58" customFormat="1" ht="12.75">
      <c r="F2362" s="57"/>
      <c r="I2362" s="57"/>
    </row>
    <row r="2363" spans="6:9" s="58" customFormat="1" ht="12.75">
      <c r="F2363" s="57"/>
      <c r="I2363" s="57"/>
    </row>
    <row r="2364" spans="6:9" s="58" customFormat="1" ht="12.75">
      <c r="F2364" s="57"/>
      <c r="I2364" s="57"/>
    </row>
    <row r="2365" spans="6:9" s="58" customFormat="1" ht="12.75">
      <c r="F2365" s="57"/>
      <c r="I2365" s="57"/>
    </row>
    <row r="2366" spans="6:9" s="58" customFormat="1" ht="12.75">
      <c r="F2366" s="57"/>
      <c r="I2366" s="57"/>
    </row>
    <row r="2367" spans="6:9" s="58" customFormat="1" ht="12.75">
      <c r="F2367" s="57"/>
      <c r="I2367" s="57"/>
    </row>
    <row r="2368" spans="6:9" s="58" customFormat="1" ht="12.75">
      <c r="F2368" s="57"/>
      <c r="I2368" s="57"/>
    </row>
    <row r="2369" spans="6:9" s="58" customFormat="1" ht="12.75">
      <c r="F2369" s="57"/>
      <c r="I2369" s="57"/>
    </row>
    <row r="2370" spans="6:9" s="58" customFormat="1" ht="12.75">
      <c r="F2370" s="57"/>
      <c r="I2370" s="57"/>
    </row>
    <row r="2371" spans="6:9" s="58" customFormat="1" ht="12.75">
      <c r="F2371" s="57"/>
      <c r="I2371" s="57"/>
    </row>
    <row r="2372" spans="6:9" s="58" customFormat="1" ht="12.75">
      <c r="F2372" s="57"/>
      <c r="I2372" s="57"/>
    </row>
    <row r="2373" spans="6:9" s="58" customFormat="1" ht="12.75">
      <c r="F2373" s="57"/>
      <c r="I2373" s="57"/>
    </row>
    <row r="2374" spans="6:9" s="58" customFormat="1" ht="12.75">
      <c r="F2374" s="57"/>
      <c r="I2374" s="57"/>
    </row>
    <row r="2375" spans="6:9" s="58" customFormat="1" ht="12.75">
      <c r="F2375" s="57"/>
      <c r="I2375" s="57"/>
    </row>
    <row r="2376" spans="6:9" s="58" customFormat="1" ht="12.75">
      <c r="F2376" s="57"/>
      <c r="I2376" s="57"/>
    </row>
    <row r="2377" spans="6:9" s="58" customFormat="1" ht="12.75">
      <c r="F2377" s="57"/>
      <c r="I2377" s="57"/>
    </row>
    <row r="2378" spans="6:9" s="58" customFormat="1" ht="12.75">
      <c r="F2378" s="57"/>
      <c r="I2378" s="57"/>
    </row>
    <row r="2379" spans="6:9" s="58" customFormat="1" ht="12.75">
      <c r="F2379" s="57"/>
      <c r="I2379" s="57"/>
    </row>
    <row r="2380" spans="6:9" s="58" customFormat="1" ht="12.75">
      <c r="F2380" s="57"/>
      <c r="I2380" s="57"/>
    </row>
    <row r="2381" spans="6:9" s="58" customFormat="1" ht="12.75">
      <c r="F2381" s="57"/>
      <c r="I2381" s="57"/>
    </row>
    <row r="2382" spans="6:9" s="58" customFormat="1" ht="12.75">
      <c r="F2382" s="57"/>
      <c r="I2382" s="57"/>
    </row>
    <row r="2383" spans="6:9" s="58" customFormat="1" ht="12.75">
      <c r="F2383" s="57"/>
      <c r="I2383" s="57"/>
    </row>
    <row r="2384" spans="6:9" s="58" customFormat="1" ht="12.75">
      <c r="F2384" s="57"/>
      <c r="I2384" s="57"/>
    </row>
    <row r="2385" spans="6:9" s="58" customFormat="1" ht="12.75">
      <c r="F2385" s="57"/>
      <c r="I2385" s="57"/>
    </row>
    <row r="2386" spans="6:9" s="58" customFormat="1" ht="12.75">
      <c r="F2386" s="57"/>
      <c r="I2386" s="57"/>
    </row>
    <row r="2387" spans="6:9" s="58" customFormat="1" ht="12.75">
      <c r="F2387" s="57"/>
      <c r="I2387" s="57"/>
    </row>
    <row r="2388" spans="6:9" s="58" customFormat="1" ht="12.75">
      <c r="F2388" s="57"/>
      <c r="I2388" s="57"/>
    </row>
    <row r="2389" spans="6:9" s="58" customFormat="1" ht="12.75">
      <c r="F2389" s="57"/>
      <c r="I2389" s="57"/>
    </row>
    <row r="2390" spans="6:9" s="58" customFormat="1" ht="12.75">
      <c r="F2390" s="57"/>
      <c r="I2390" s="57"/>
    </row>
    <row r="2391" spans="6:9" s="58" customFormat="1" ht="12.75">
      <c r="F2391" s="57"/>
      <c r="I2391" s="57"/>
    </row>
    <row r="2392" spans="6:9" s="58" customFormat="1" ht="12.75">
      <c r="F2392" s="57"/>
      <c r="I2392" s="57"/>
    </row>
    <row r="2393" spans="6:9" s="58" customFormat="1" ht="12.75">
      <c r="F2393" s="57"/>
      <c r="I2393" s="57"/>
    </row>
    <row r="2394" spans="6:9" s="58" customFormat="1" ht="12.75">
      <c r="F2394" s="57"/>
      <c r="I2394" s="57"/>
    </row>
    <row r="2395" spans="6:9" s="58" customFormat="1" ht="12.75">
      <c r="F2395" s="57"/>
      <c r="I2395" s="57"/>
    </row>
    <row r="2396" spans="6:9" s="58" customFormat="1" ht="12.75">
      <c r="F2396" s="57"/>
      <c r="I2396" s="57"/>
    </row>
    <row r="2397" spans="6:9" s="58" customFormat="1" ht="12.75">
      <c r="F2397" s="57"/>
      <c r="I2397" s="57"/>
    </row>
    <row r="2398" spans="6:9" s="58" customFormat="1" ht="12.75">
      <c r="F2398" s="57"/>
      <c r="I2398" s="57"/>
    </row>
    <row r="2399" spans="6:9" s="58" customFormat="1" ht="12.75">
      <c r="F2399" s="57"/>
      <c r="I2399" s="57"/>
    </row>
    <row r="2400" spans="6:9" s="58" customFormat="1" ht="12.75">
      <c r="F2400" s="57"/>
      <c r="I2400" s="57"/>
    </row>
    <row r="2401" spans="6:9" s="58" customFormat="1" ht="12.75">
      <c r="F2401" s="57"/>
      <c r="I2401" s="57"/>
    </row>
    <row r="2402" spans="6:9" s="58" customFormat="1" ht="12.75">
      <c r="F2402" s="57"/>
      <c r="I2402" s="57"/>
    </row>
    <row r="2403" spans="6:9" s="58" customFormat="1" ht="12.75">
      <c r="F2403" s="57"/>
      <c r="I2403" s="57"/>
    </row>
    <row r="2404" spans="6:9" s="58" customFormat="1" ht="12.75">
      <c r="F2404" s="57"/>
      <c r="I2404" s="57"/>
    </row>
    <row r="2405" spans="6:9" s="58" customFormat="1" ht="12.75">
      <c r="F2405" s="57"/>
      <c r="I2405" s="57"/>
    </row>
    <row r="2406" spans="6:9" s="58" customFormat="1" ht="12.75">
      <c r="F2406" s="57"/>
      <c r="I2406" s="57"/>
    </row>
    <row r="2407" spans="6:9" s="58" customFormat="1" ht="12.75">
      <c r="F2407" s="57"/>
      <c r="I2407" s="57"/>
    </row>
    <row r="2408" spans="6:9" s="58" customFormat="1" ht="12.75">
      <c r="F2408" s="57"/>
      <c r="I2408" s="57"/>
    </row>
    <row r="2409" spans="6:9" s="58" customFormat="1" ht="12.75">
      <c r="F2409" s="57"/>
      <c r="I2409" s="57"/>
    </row>
    <row r="2410" spans="6:9" s="58" customFormat="1" ht="12.75">
      <c r="F2410" s="57"/>
      <c r="I2410" s="57"/>
    </row>
    <row r="2411" spans="6:9" s="58" customFormat="1" ht="12.75">
      <c r="F2411" s="57"/>
      <c r="I2411" s="57"/>
    </row>
    <row r="2412" spans="6:9" s="58" customFormat="1" ht="12.75">
      <c r="F2412" s="57"/>
      <c r="I2412" s="57"/>
    </row>
    <row r="2413" spans="6:9" s="58" customFormat="1" ht="12.75">
      <c r="F2413" s="57"/>
      <c r="I2413" s="57"/>
    </row>
    <row r="2414" spans="6:9" s="58" customFormat="1" ht="12.75">
      <c r="F2414" s="57"/>
      <c r="I2414" s="57"/>
    </row>
    <row r="2415" spans="6:9" s="58" customFormat="1" ht="12.75">
      <c r="F2415" s="57"/>
      <c r="I2415" s="57"/>
    </row>
    <row r="2416" spans="6:9" s="58" customFormat="1" ht="12.75">
      <c r="F2416" s="57"/>
      <c r="I2416" s="57"/>
    </row>
    <row r="2417" spans="6:9" s="58" customFormat="1" ht="12.75">
      <c r="F2417" s="57"/>
      <c r="I2417" s="57"/>
    </row>
    <row r="2418" spans="6:9" s="58" customFormat="1" ht="12.75">
      <c r="F2418" s="57"/>
      <c r="I2418" s="57"/>
    </row>
    <row r="2419" spans="6:9" s="58" customFormat="1" ht="12.75">
      <c r="F2419" s="57"/>
      <c r="I2419" s="57"/>
    </row>
    <row r="2420" spans="6:9" s="58" customFormat="1" ht="12.75">
      <c r="F2420" s="57"/>
      <c r="I2420" s="57"/>
    </row>
    <row r="2421" spans="6:9" s="58" customFormat="1" ht="12.75">
      <c r="F2421" s="57"/>
      <c r="I2421" s="57"/>
    </row>
    <row r="2422" spans="6:9" s="58" customFormat="1" ht="12.75">
      <c r="F2422" s="57"/>
      <c r="I2422" s="57"/>
    </row>
    <row r="2423" spans="6:9" s="58" customFormat="1" ht="12.75">
      <c r="F2423" s="57"/>
      <c r="I2423" s="57"/>
    </row>
    <row r="2424" spans="6:9" s="58" customFormat="1" ht="12.75">
      <c r="F2424" s="57"/>
      <c r="I2424" s="57"/>
    </row>
    <row r="2425" spans="6:9" s="58" customFormat="1" ht="12.75">
      <c r="F2425" s="57"/>
      <c r="I2425" s="57"/>
    </row>
    <row r="2426" spans="6:9" s="58" customFormat="1" ht="12.75">
      <c r="F2426" s="57"/>
      <c r="I2426" s="57"/>
    </row>
    <row r="2427" spans="6:9" s="58" customFormat="1" ht="12.75">
      <c r="F2427" s="57"/>
      <c r="I2427" s="57"/>
    </row>
    <row r="2428" spans="6:9" s="58" customFormat="1" ht="12.75">
      <c r="F2428" s="57"/>
      <c r="I2428" s="57"/>
    </row>
    <row r="2429" spans="6:9" s="58" customFormat="1" ht="12.75">
      <c r="F2429" s="57"/>
      <c r="I2429" s="57"/>
    </row>
    <row r="2430" spans="6:9" s="58" customFormat="1" ht="12.75">
      <c r="F2430" s="57"/>
      <c r="I2430" s="57"/>
    </row>
    <row r="2431" spans="6:9" s="58" customFormat="1" ht="12.75">
      <c r="F2431" s="57"/>
      <c r="I2431" s="57"/>
    </row>
    <row r="2432" spans="6:9" s="58" customFormat="1" ht="12.75">
      <c r="F2432" s="57"/>
      <c r="I2432" s="57"/>
    </row>
    <row r="2433" spans="6:9" s="58" customFormat="1" ht="12.75">
      <c r="F2433" s="57"/>
      <c r="I2433" s="57"/>
    </row>
    <row r="2434" spans="6:9" s="58" customFormat="1" ht="12.75">
      <c r="F2434" s="57"/>
      <c r="I2434" s="57"/>
    </row>
    <row r="2435" spans="6:9" s="58" customFormat="1" ht="12.75">
      <c r="F2435" s="57"/>
      <c r="I2435" s="57"/>
    </row>
    <row r="2436" spans="6:9" s="58" customFormat="1" ht="12.75">
      <c r="F2436" s="57"/>
      <c r="I2436" s="57"/>
    </row>
    <row r="2437" spans="6:9" s="58" customFormat="1" ht="12.75">
      <c r="F2437" s="57"/>
      <c r="I2437" s="57"/>
    </row>
    <row r="2438" spans="6:9" s="58" customFormat="1" ht="12.75">
      <c r="F2438" s="57"/>
      <c r="I2438" s="57"/>
    </row>
    <row r="2439" spans="6:9" s="58" customFormat="1" ht="12.75">
      <c r="F2439" s="57"/>
      <c r="I2439" s="57"/>
    </row>
    <row r="2440" spans="6:9" s="58" customFormat="1" ht="12.75">
      <c r="F2440" s="57"/>
      <c r="I2440" s="57"/>
    </row>
    <row r="2441" spans="6:9" s="58" customFormat="1" ht="12.75">
      <c r="F2441" s="57"/>
      <c r="I2441" s="57"/>
    </row>
    <row r="2442" spans="6:9" s="58" customFormat="1" ht="12.75">
      <c r="F2442" s="57"/>
      <c r="I2442" s="57"/>
    </row>
    <row r="2443" spans="6:9" s="58" customFormat="1" ht="12.75">
      <c r="F2443" s="57"/>
      <c r="I2443" s="57"/>
    </row>
    <row r="2444" spans="6:9" s="58" customFormat="1" ht="12.75">
      <c r="F2444" s="57"/>
      <c r="I2444" s="57"/>
    </row>
    <row r="2445" spans="6:9" s="58" customFormat="1" ht="12.75">
      <c r="F2445" s="57"/>
      <c r="I2445" s="57"/>
    </row>
    <row r="2446" spans="6:9" s="58" customFormat="1" ht="12.75">
      <c r="F2446" s="57"/>
      <c r="I2446" s="57"/>
    </row>
    <row r="2447" spans="6:9" s="58" customFormat="1" ht="12.75">
      <c r="F2447" s="57"/>
      <c r="I2447" s="57"/>
    </row>
    <row r="2448" spans="6:9" s="58" customFormat="1" ht="12.75">
      <c r="F2448" s="57"/>
      <c r="I2448" s="57"/>
    </row>
    <row r="2449" spans="6:9" s="58" customFormat="1" ht="12.75">
      <c r="F2449" s="57"/>
      <c r="I2449" s="57"/>
    </row>
    <row r="2450" spans="6:9" s="58" customFormat="1" ht="12.75">
      <c r="F2450" s="57"/>
      <c r="I2450" s="57"/>
    </row>
    <row r="2451" spans="6:9" s="58" customFormat="1" ht="12.75">
      <c r="F2451" s="57"/>
      <c r="I2451" s="57"/>
    </row>
    <row r="2452" spans="6:9" s="58" customFormat="1" ht="12.75">
      <c r="F2452" s="57"/>
      <c r="I2452" s="57"/>
    </row>
    <row r="2453" spans="6:9" s="58" customFormat="1" ht="12.75">
      <c r="F2453" s="57"/>
      <c r="I2453" s="57"/>
    </row>
    <row r="2454" spans="6:9" s="58" customFormat="1" ht="12.75">
      <c r="F2454" s="57"/>
      <c r="I2454" s="57"/>
    </row>
    <row r="2455" spans="6:9" s="58" customFormat="1" ht="12.75">
      <c r="F2455" s="57"/>
      <c r="I2455" s="57"/>
    </row>
    <row r="2456" spans="6:9" s="58" customFormat="1" ht="12.75">
      <c r="F2456" s="57"/>
      <c r="I2456" s="57"/>
    </row>
    <row r="2457" spans="6:9" s="58" customFormat="1" ht="12.75">
      <c r="F2457" s="57"/>
      <c r="I2457" s="57"/>
    </row>
    <row r="2458" spans="6:9" s="58" customFormat="1" ht="12.75">
      <c r="F2458" s="57"/>
      <c r="I2458" s="57"/>
    </row>
    <row r="2459" spans="6:9" s="58" customFormat="1" ht="12.75">
      <c r="F2459" s="57"/>
      <c r="I2459" s="57"/>
    </row>
    <row r="2460" spans="6:9" s="58" customFormat="1" ht="12.75">
      <c r="F2460" s="57"/>
      <c r="I2460" s="57"/>
    </row>
    <row r="2461" spans="6:9" s="58" customFormat="1" ht="12.75">
      <c r="F2461" s="57"/>
      <c r="I2461" s="57"/>
    </row>
    <row r="2462" spans="6:9" s="58" customFormat="1" ht="12.75">
      <c r="F2462" s="57"/>
      <c r="I2462" s="57"/>
    </row>
    <row r="2463" spans="6:9" s="58" customFormat="1" ht="12.75">
      <c r="F2463" s="57"/>
      <c r="I2463" s="57"/>
    </row>
    <row r="2464" spans="6:9" s="58" customFormat="1" ht="12.75">
      <c r="F2464" s="57"/>
      <c r="I2464" s="57"/>
    </row>
    <row r="2465" spans="6:9" s="58" customFormat="1" ht="12.75">
      <c r="F2465" s="57"/>
      <c r="I2465" s="57"/>
    </row>
    <row r="2466" spans="6:9" s="58" customFormat="1" ht="12.75">
      <c r="F2466" s="57"/>
      <c r="I2466" s="57"/>
    </row>
    <row r="2467" spans="6:9" s="58" customFormat="1" ht="12.75">
      <c r="F2467" s="57"/>
      <c r="I2467" s="57"/>
    </row>
    <row r="2468" spans="6:9" s="58" customFormat="1" ht="12.75">
      <c r="F2468" s="57"/>
      <c r="I2468" s="57"/>
    </row>
    <row r="2469" spans="6:9" s="58" customFormat="1" ht="12.75">
      <c r="F2469" s="57"/>
      <c r="I2469" s="57"/>
    </row>
    <row r="2470" spans="6:9" s="58" customFormat="1" ht="12.75">
      <c r="F2470" s="57"/>
      <c r="I2470" s="57"/>
    </row>
    <row r="2471" spans="6:9" s="58" customFormat="1" ht="12.75">
      <c r="F2471" s="57"/>
      <c r="I2471" s="57"/>
    </row>
    <row r="2472" spans="6:9" s="58" customFormat="1" ht="12.75">
      <c r="F2472" s="57"/>
      <c r="I2472" s="57"/>
    </row>
    <row r="2473" spans="6:9" s="58" customFormat="1" ht="12.75">
      <c r="F2473" s="57"/>
      <c r="I2473" s="57"/>
    </row>
    <row r="2474" spans="6:9" s="58" customFormat="1" ht="12.75">
      <c r="F2474" s="57"/>
      <c r="I2474" s="57"/>
    </row>
    <row r="2475" spans="6:9" s="58" customFormat="1" ht="12.75">
      <c r="F2475" s="57"/>
      <c r="I2475" s="57"/>
    </row>
    <row r="2476" spans="6:9" s="58" customFormat="1" ht="12.75">
      <c r="F2476" s="57"/>
      <c r="I2476" s="57"/>
    </row>
    <row r="2477" spans="6:9" s="58" customFormat="1" ht="12.75">
      <c r="F2477" s="57"/>
      <c r="I2477" s="57"/>
    </row>
    <row r="2478" spans="6:9" s="58" customFormat="1" ht="12.75">
      <c r="F2478" s="57"/>
      <c r="I2478" s="57"/>
    </row>
    <row r="2479" spans="6:9" s="58" customFormat="1" ht="12.75">
      <c r="F2479" s="57"/>
      <c r="I2479" s="57"/>
    </row>
    <row r="2480" spans="6:9" s="58" customFormat="1" ht="12.75">
      <c r="F2480" s="57"/>
      <c r="I2480" s="57"/>
    </row>
    <row r="2481" spans="6:9" s="58" customFormat="1" ht="12.75">
      <c r="F2481" s="57"/>
      <c r="I2481" s="57"/>
    </row>
    <row r="2482" spans="6:9" s="58" customFormat="1" ht="12.75">
      <c r="F2482" s="57"/>
      <c r="I2482" s="57"/>
    </row>
    <row r="2483" spans="6:9" s="58" customFormat="1" ht="12.75">
      <c r="F2483" s="57"/>
      <c r="I2483" s="57"/>
    </row>
    <row r="2484" spans="6:9" s="58" customFormat="1" ht="12.75">
      <c r="F2484" s="57"/>
      <c r="I2484" s="57"/>
    </row>
    <row r="2485" spans="6:9" s="58" customFormat="1" ht="12.75">
      <c r="F2485" s="57"/>
      <c r="I2485" s="57"/>
    </row>
    <row r="2486" spans="6:9" s="58" customFormat="1" ht="12.75">
      <c r="F2486" s="57"/>
      <c r="I2486" s="57"/>
    </row>
    <row r="2487" spans="6:9" s="58" customFormat="1" ht="12.75">
      <c r="F2487" s="57"/>
      <c r="I2487" s="57"/>
    </row>
    <row r="2488" spans="6:9" s="58" customFormat="1" ht="12.75">
      <c r="F2488" s="57"/>
      <c r="I2488" s="57"/>
    </row>
    <row r="2489" spans="6:9" s="58" customFormat="1" ht="12.75">
      <c r="F2489" s="57"/>
      <c r="I2489" s="57"/>
    </row>
    <row r="2490" spans="6:9" s="58" customFormat="1" ht="12.75">
      <c r="F2490" s="57"/>
      <c r="I2490" s="57"/>
    </row>
    <row r="2491" spans="6:9" s="58" customFormat="1" ht="12.75">
      <c r="F2491" s="57"/>
      <c r="I2491" s="57"/>
    </row>
    <row r="2492" spans="6:9" s="58" customFormat="1" ht="12.75">
      <c r="F2492" s="57"/>
      <c r="I2492" s="57"/>
    </row>
    <row r="2493" spans="6:9" s="58" customFormat="1" ht="12.75">
      <c r="F2493" s="57"/>
      <c r="I2493" s="57"/>
    </row>
    <row r="2494" spans="6:9" s="58" customFormat="1" ht="12.75">
      <c r="F2494" s="57"/>
      <c r="I2494" s="57"/>
    </row>
    <row r="2495" spans="6:9" s="58" customFormat="1" ht="12.75">
      <c r="F2495" s="57"/>
      <c r="I2495" s="57"/>
    </row>
    <row r="2496" spans="6:9" s="58" customFormat="1" ht="12.75">
      <c r="F2496" s="57"/>
      <c r="I2496" s="57"/>
    </row>
    <row r="2497" spans="6:9" s="58" customFormat="1" ht="12.75">
      <c r="F2497" s="57"/>
      <c r="I2497" s="57"/>
    </row>
    <row r="2498" spans="6:9" s="58" customFormat="1" ht="12.75">
      <c r="F2498" s="57"/>
      <c r="I2498" s="57"/>
    </row>
    <row r="2499" spans="6:9" s="58" customFormat="1" ht="12.75">
      <c r="F2499" s="57"/>
      <c r="I2499" s="57"/>
    </row>
    <row r="2500" spans="6:9" s="58" customFormat="1" ht="12.75">
      <c r="F2500" s="57"/>
      <c r="I2500" s="57"/>
    </row>
    <row r="2501" spans="6:9" s="58" customFormat="1" ht="12.75">
      <c r="F2501" s="57"/>
      <c r="I2501" s="57"/>
    </row>
    <row r="2502" spans="6:9" s="58" customFormat="1" ht="12.75">
      <c r="F2502" s="57"/>
      <c r="I2502" s="57"/>
    </row>
    <row r="2503" spans="6:9" s="58" customFormat="1" ht="12.75">
      <c r="F2503" s="57"/>
      <c r="I2503" s="57"/>
    </row>
    <row r="2504" spans="6:9" s="58" customFormat="1" ht="12.75">
      <c r="F2504" s="57"/>
      <c r="I2504" s="57"/>
    </row>
    <row r="2505" spans="6:9" s="58" customFormat="1" ht="12.75">
      <c r="F2505" s="57"/>
      <c r="I2505" s="57"/>
    </row>
    <row r="2506" spans="6:9" s="58" customFormat="1" ht="12.75">
      <c r="F2506" s="57"/>
      <c r="I2506" s="57"/>
    </row>
    <row r="2507" spans="6:9" s="58" customFormat="1" ht="12.75">
      <c r="F2507" s="57"/>
      <c r="I2507" s="57"/>
    </row>
    <row r="2508" spans="6:9" s="58" customFormat="1" ht="12.75">
      <c r="F2508" s="57"/>
      <c r="I2508" s="57"/>
    </row>
    <row r="2509" spans="6:9" s="58" customFormat="1" ht="12.75">
      <c r="F2509" s="57"/>
      <c r="I2509" s="57"/>
    </row>
    <row r="2510" spans="6:9" s="58" customFormat="1" ht="12.75">
      <c r="F2510" s="57"/>
      <c r="I2510" s="57"/>
    </row>
    <row r="2511" spans="6:9" s="58" customFormat="1" ht="12.75">
      <c r="F2511" s="57"/>
      <c r="I2511" s="57"/>
    </row>
    <row r="2512" spans="6:9" s="58" customFormat="1" ht="12.75">
      <c r="F2512" s="57"/>
      <c r="I2512" s="57"/>
    </row>
    <row r="2513" spans="6:9" s="58" customFormat="1" ht="12.75">
      <c r="F2513" s="57"/>
      <c r="I2513" s="57"/>
    </row>
    <row r="2514" spans="6:9" s="58" customFormat="1" ht="12.75">
      <c r="F2514" s="57"/>
      <c r="I2514" s="57"/>
    </row>
    <row r="2515" spans="6:9" s="58" customFormat="1" ht="12.75">
      <c r="F2515" s="57"/>
      <c r="I2515" s="57"/>
    </row>
    <row r="2516" spans="6:9" s="58" customFormat="1" ht="12.75">
      <c r="F2516" s="57"/>
      <c r="I2516" s="57"/>
    </row>
    <row r="2517" spans="6:9" s="58" customFormat="1" ht="12.75">
      <c r="F2517" s="57"/>
      <c r="I2517" s="57"/>
    </row>
    <row r="2518" spans="6:9" s="58" customFormat="1" ht="12.75">
      <c r="F2518" s="57"/>
      <c r="I2518" s="57"/>
    </row>
    <row r="2519" spans="6:9" s="58" customFormat="1" ht="12.75">
      <c r="F2519" s="57"/>
      <c r="I2519" s="57"/>
    </row>
    <row r="2520" spans="6:9" s="58" customFormat="1" ht="12.75">
      <c r="F2520" s="57"/>
      <c r="I2520" s="57"/>
    </row>
    <row r="2521" spans="6:9" s="58" customFormat="1" ht="12.75">
      <c r="F2521" s="57"/>
      <c r="I2521" s="57"/>
    </row>
    <row r="2522" spans="6:9" s="58" customFormat="1" ht="12.75">
      <c r="F2522" s="57"/>
      <c r="I2522" s="57"/>
    </row>
    <row r="2523" spans="6:9" s="58" customFormat="1" ht="12.75">
      <c r="F2523" s="57"/>
      <c r="I2523" s="57"/>
    </row>
    <row r="2524" spans="6:9" s="58" customFormat="1" ht="12.75">
      <c r="F2524" s="57"/>
      <c r="I2524" s="57"/>
    </row>
    <row r="2525" spans="6:9" s="58" customFormat="1" ht="12.75">
      <c r="F2525" s="57"/>
      <c r="I2525" s="57"/>
    </row>
    <row r="2526" spans="6:9" s="58" customFormat="1" ht="12.75">
      <c r="F2526" s="57"/>
      <c r="I2526" s="57"/>
    </row>
    <row r="2527" spans="6:9" s="58" customFormat="1" ht="12.75">
      <c r="F2527" s="57"/>
      <c r="I2527" s="57"/>
    </row>
    <row r="2528" spans="6:9" s="58" customFormat="1" ht="12.75">
      <c r="F2528" s="57"/>
      <c r="I2528" s="57"/>
    </row>
    <row r="2529" spans="6:9" s="58" customFormat="1" ht="12.75">
      <c r="F2529" s="57"/>
      <c r="I2529" s="57"/>
    </row>
    <row r="2530" spans="6:9" s="58" customFormat="1" ht="12.75">
      <c r="F2530" s="57"/>
      <c r="I2530" s="57"/>
    </row>
    <row r="2531" spans="6:9" s="58" customFormat="1" ht="12.75">
      <c r="F2531" s="57"/>
      <c r="I2531" s="57"/>
    </row>
    <row r="2532" spans="6:9" s="58" customFormat="1" ht="12.75">
      <c r="F2532" s="57"/>
      <c r="I2532" s="57"/>
    </row>
    <row r="2533" spans="6:9" s="58" customFormat="1" ht="12.75">
      <c r="F2533" s="57"/>
      <c r="I2533" s="57"/>
    </row>
    <row r="2534" spans="6:9" s="58" customFormat="1" ht="12.75">
      <c r="F2534" s="57"/>
      <c r="I2534" s="57"/>
    </row>
    <row r="2535" spans="6:9" s="58" customFormat="1" ht="12.75">
      <c r="F2535" s="57"/>
      <c r="I2535" s="57"/>
    </row>
    <row r="2536" spans="6:9" s="58" customFormat="1" ht="12.75">
      <c r="F2536" s="57"/>
      <c r="I2536" s="57"/>
    </row>
    <row r="2537" spans="6:9" s="58" customFormat="1" ht="12.75">
      <c r="F2537" s="57"/>
      <c r="I2537" s="57"/>
    </row>
    <row r="2538" spans="6:9" s="58" customFormat="1" ht="12.75">
      <c r="F2538" s="57"/>
      <c r="I2538" s="57"/>
    </row>
    <row r="2539" spans="6:9" s="58" customFormat="1" ht="12.75">
      <c r="F2539" s="57"/>
      <c r="I2539" s="57"/>
    </row>
    <row r="2540" spans="6:9" s="58" customFormat="1" ht="12.75">
      <c r="F2540" s="57"/>
      <c r="I2540" s="57"/>
    </row>
    <row r="2541" spans="6:9" s="58" customFormat="1" ht="12.75">
      <c r="F2541" s="57"/>
      <c r="I2541" s="57"/>
    </row>
    <row r="2542" spans="6:9" s="58" customFormat="1" ht="12.75">
      <c r="F2542" s="57"/>
      <c r="I2542" s="57"/>
    </row>
    <row r="2543" spans="6:9" s="58" customFormat="1" ht="12.75">
      <c r="F2543" s="57"/>
      <c r="I2543" s="57"/>
    </row>
    <row r="2544" spans="6:9" s="58" customFormat="1" ht="12.75">
      <c r="F2544" s="57"/>
      <c r="I2544" s="57"/>
    </row>
    <row r="2545" spans="6:9" s="58" customFormat="1" ht="12.75">
      <c r="F2545" s="57"/>
      <c r="I2545" s="57"/>
    </row>
    <row r="2546" spans="6:9" s="58" customFormat="1" ht="12.75">
      <c r="F2546" s="57"/>
      <c r="I2546" s="57"/>
    </row>
    <row r="2547" spans="6:9" s="58" customFormat="1" ht="12.75">
      <c r="F2547" s="57"/>
      <c r="I2547" s="57"/>
    </row>
    <row r="2548" spans="6:9" s="58" customFormat="1" ht="12.75">
      <c r="F2548" s="57"/>
      <c r="I2548" s="57"/>
    </row>
    <row r="2549" spans="6:9" s="58" customFormat="1" ht="12.75">
      <c r="F2549" s="57"/>
      <c r="I2549" s="57"/>
    </row>
    <row r="2550" spans="6:9" s="58" customFormat="1" ht="12.75">
      <c r="F2550" s="57"/>
      <c r="I2550" s="57"/>
    </row>
    <row r="2551" spans="6:9" s="58" customFormat="1" ht="12.75">
      <c r="F2551" s="57"/>
      <c r="I2551" s="57"/>
    </row>
    <row r="2552" spans="6:9" s="58" customFormat="1" ht="12.75">
      <c r="F2552" s="57"/>
      <c r="I2552" s="57"/>
    </row>
    <row r="2553" spans="6:9" s="58" customFormat="1" ht="12.75">
      <c r="F2553" s="57"/>
      <c r="I2553" s="57"/>
    </row>
    <row r="2554" spans="6:9" s="58" customFormat="1" ht="12.75">
      <c r="F2554" s="57"/>
      <c r="I2554" s="57"/>
    </row>
    <row r="2555" spans="6:9" s="58" customFormat="1" ht="12.75">
      <c r="F2555" s="57"/>
      <c r="I2555" s="57"/>
    </row>
    <row r="2556" spans="6:9" s="58" customFormat="1" ht="12.75">
      <c r="F2556" s="57"/>
      <c r="I2556" s="57"/>
    </row>
    <row r="2557" spans="6:9" s="58" customFormat="1" ht="12.75">
      <c r="F2557" s="57"/>
      <c r="I2557" s="57"/>
    </row>
    <row r="2558" spans="6:9" s="58" customFormat="1" ht="12.75">
      <c r="F2558" s="57"/>
      <c r="I2558" s="57"/>
    </row>
    <row r="2559" spans="6:9" s="58" customFormat="1" ht="12.75">
      <c r="F2559" s="57"/>
      <c r="I2559" s="57"/>
    </row>
    <row r="2560" spans="6:9" s="58" customFormat="1" ht="12.75">
      <c r="F2560" s="57"/>
      <c r="I2560" s="57"/>
    </row>
    <row r="2561" spans="6:9" s="58" customFormat="1" ht="12.75">
      <c r="F2561" s="57"/>
      <c r="I2561" s="57"/>
    </row>
    <row r="2562" spans="6:9" s="58" customFormat="1" ht="12.75">
      <c r="F2562" s="57"/>
      <c r="I2562" s="57"/>
    </row>
    <row r="2563" spans="6:9" s="58" customFormat="1" ht="12.75">
      <c r="F2563" s="57"/>
      <c r="I2563" s="57"/>
    </row>
    <row r="2564" spans="6:9" s="58" customFormat="1" ht="12.75">
      <c r="F2564" s="57"/>
      <c r="I2564" s="57"/>
    </row>
    <row r="2565" spans="6:9" s="58" customFormat="1" ht="12.75">
      <c r="F2565" s="57"/>
      <c r="I2565" s="57"/>
    </row>
    <row r="2566" spans="6:9" s="58" customFormat="1" ht="12.75">
      <c r="F2566" s="57"/>
      <c r="I2566" s="57"/>
    </row>
    <row r="2567" spans="6:9" s="58" customFormat="1" ht="12.75">
      <c r="F2567" s="57"/>
      <c r="I2567" s="57"/>
    </row>
    <row r="2568" spans="6:9" s="58" customFormat="1" ht="12.75">
      <c r="F2568" s="57"/>
      <c r="I2568" s="57"/>
    </row>
    <row r="2569" spans="6:9" s="58" customFormat="1" ht="12.75">
      <c r="F2569" s="57"/>
      <c r="I2569" s="57"/>
    </row>
    <row r="2570" spans="6:9" s="58" customFormat="1" ht="12.75">
      <c r="F2570" s="57"/>
      <c r="I2570" s="57"/>
    </row>
    <row r="2571" spans="6:9" s="58" customFormat="1" ht="12.75">
      <c r="F2571" s="57"/>
      <c r="I2571" s="57"/>
    </row>
    <row r="2572" spans="6:9" s="58" customFormat="1" ht="12.75">
      <c r="F2572" s="57"/>
      <c r="I2572" s="57"/>
    </row>
    <row r="2573" spans="6:9" s="58" customFormat="1" ht="12.75">
      <c r="F2573" s="57"/>
      <c r="I2573" s="57"/>
    </row>
    <row r="2574" spans="6:9" s="58" customFormat="1" ht="12.75">
      <c r="F2574" s="57"/>
      <c r="I2574" s="57"/>
    </row>
    <row r="2575" spans="6:9" s="58" customFormat="1" ht="12.75">
      <c r="F2575" s="57"/>
      <c r="I2575" s="57"/>
    </row>
    <row r="2576" spans="6:9" s="58" customFormat="1" ht="12.75">
      <c r="F2576" s="57"/>
      <c r="I2576" s="57"/>
    </row>
    <row r="2577" spans="6:9" s="58" customFormat="1" ht="12.75">
      <c r="F2577" s="57"/>
      <c r="I2577" s="57"/>
    </row>
    <row r="2578" spans="6:9" s="58" customFormat="1" ht="12.75">
      <c r="F2578" s="57"/>
      <c r="I2578" s="57"/>
    </row>
    <row r="2579" spans="6:9" s="58" customFormat="1" ht="12.75">
      <c r="F2579" s="57"/>
      <c r="I2579" s="57"/>
    </row>
    <row r="2580" spans="6:9" s="58" customFormat="1" ht="12.75">
      <c r="F2580" s="57"/>
      <c r="I2580" s="57"/>
    </row>
    <row r="2581" spans="6:9" s="58" customFormat="1" ht="12.75">
      <c r="F2581" s="57"/>
      <c r="I2581" s="57"/>
    </row>
    <row r="2582" spans="6:9" s="58" customFormat="1" ht="12.75">
      <c r="F2582" s="57"/>
      <c r="I2582" s="57"/>
    </row>
    <row r="2583" spans="6:9" s="58" customFormat="1" ht="12.75">
      <c r="F2583" s="57"/>
      <c r="I2583" s="57"/>
    </row>
    <row r="2584" spans="6:9" s="58" customFormat="1" ht="12.75">
      <c r="F2584" s="57"/>
      <c r="I2584" s="57"/>
    </row>
    <row r="2585" spans="6:9" s="58" customFormat="1" ht="12.75">
      <c r="F2585" s="57"/>
      <c r="I2585" s="57"/>
    </row>
    <row r="2586" spans="6:9" s="58" customFormat="1" ht="12.75">
      <c r="F2586" s="57"/>
      <c r="I2586" s="57"/>
    </row>
    <row r="2587" spans="6:9" s="58" customFormat="1" ht="12.75">
      <c r="F2587" s="57"/>
      <c r="I2587" s="57"/>
    </row>
    <row r="2588" spans="6:9" s="58" customFormat="1" ht="12.75">
      <c r="F2588" s="57"/>
      <c r="I2588" s="57"/>
    </row>
    <row r="2589" spans="6:9" s="58" customFormat="1" ht="12.75">
      <c r="F2589" s="57"/>
      <c r="I2589" s="57"/>
    </row>
    <row r="2590" spans="6:9" s="58" customFormat="1" ht="12.75">
      <c r="F2590" s="57"/>
      <c r="I2590" s="57"/>
    </row>
    <row r="2591" spans="6:9" s="58" customFormat="1" ht="12.75">
      <c r="F2591" s="57"/>
      <c r="I2591" s="57"/>
    </row>
    <row r="2592" spans="6:9" s="58" customFormat="1" ht="12.75">
      <c r="F2592" s="57"/>
      <c r="I2592" s="57"/>
    </row>
    <row r="2593" spans="6:9" s="58" customFormat="1" ht="12.75">
      <c r="F2593" s="57"/>
      <c r="I2593" s="57"/>
    </row>
    <row r="2594" spans="6:9" s="58" customFormat="1" ht="12.75">
      <c r="F2594" s="57"/>
      <c r="I2594" s="57"/>
    </row>
    <row r="2595" spans="6:9" s="58" customFormat="1" ht="12.75">
      <c r="F2595" s="57"/>
      <c r="I2595" s="57"/>
    </row>
    <row r="2596" spans="6:9" s="58" customFormat="1" ht="12.75">
      <c r="F2596" s="57"/>
      <c r="I2596" s="57"/>
    </row>
    <row r="2597" spans="6:9" s="58" customFormat="1" ht="12.75">
      <c r="F2597" s="57"/>
      <c r="I2597" s="57"/>
    </row>
    <row r="2598" spans="6:9" s="58" customFormat="1" ht="12.75">
      <c r="F2598" s="57"/>
      <c r="I2598" s="57"/>
    </row>
    <row r="2599" spans="6:9" s="58" customFormat="1" ht="12.75">
      <c r="F2599" s="57"/>
      <c r="I2599" s="57"/>
    </row>
    <row r="2600" spans="6:9" s="58" customFormat="1" ht="12.75">
      <c r="F2600" s="57"/>
      <c r="I2600" s="57"/>
    </row>
    <row r="2601" spans="6:9" s="58" customFormat="1" ht="12.75">
      <c r="F2601" s="57"/>
      <c r="I2601" s="57"/>
    </row>
    <row r="2602" spans="6:9" s="58" customFormat="1" ht="12.75">
      <c r="F2602" s="57"/>
      <c r="I2602" s="57"/>
    </row>
    <row r="2603" spans="6:9" s="58" customFormat="1" ht="12.75">
      <c r="F2603" s="57"/>
      <c r="I2603" s="57"/>
    </row>
    <row r="2604" spans="6:9" s="58" customFormat="1" ht="12.75">
      <c r="F2604" s="57"/>
      <c r="I2604" s="57"/>
    </row>
    <row r="2605" spans="6:9" s="58" customFormat="1" ht="12.75">
      <c r="F2605" s="57"/>
      <c r="I2605" s="57"/>
    </row>
    <row r="2606" spans="6:9" s="58" customFormat="1" ht="12.75">
      <c r="F2606" s="57"/>
      <c r="I2606" s="57"/>
    </row>
    <row r="2607" spans="6:9" s="58" customFormat="1" ht="12.75">
      <c r="F2607" s="57"/>
      <c r="I2607" s="57"/>
    </row>
    <row r="2608" spans="6:9" s="58" customFormat="1" ht="12.75">
      <c r="F2608" s="57"/>
      <c r="I2608" s="57"/>
    </row>
    <row r="2609" spans="6:9" s="58" customFormat="1" ht="12.75">
      <c r="F2609" s="57"/>
      <c r="I2609" s="57"/>
    </row>
    <row r="2610" spans="6:9" s="58" customFormat="1" ht="12.75">
      <c r="F2610" s="57"/>
      <c r="I2610" s="57"/>
    </row>
    <row r="2611" spans="6:9" s="58" customFormat="1" ht="12.75">
      <c r="F2611" s="57"/>
      <c r="I2611" s="57"/>
    </row>
    <row r="2612" spans="6:9" s="58" customFormat="1" ht="12.75">
      <c r="F2612" s="57"/>
      <c r="I2612" s="57"/>
    </row>
    <row r="2613" spans="6:9" s="58" customFormat="1" ht="12.75">
      <c r="F2613" s="57"/>
      <c r="I2613" s="57"/>
    </row>
    <row r="2614" spans="6:9" s="58" customFormat="1" ht="12.75">
      <c r="F2614" s="57"/>
      <c r="I2614" s="57"/>
    </row>
    <row r="2615" spans="6:9" s="58" customFormat="1" ht="12.75">
      <c r="F2615" s="57"/>
      <c r="I2615" s="57"/>
    </row>
    <row r="2616" spans="6:9" s="58" customFormat="1" ht="12.75">
      <c r="F2616" s="57"/>
      <c r="I2616" s="57"/>
    </row>
    <row r="2617" spans="6:9" s="58" customFormat="1" ht="12.75">
      <c r="F2617" s="57"/>
      <c r="I2617" s="57"/>
    </row>
    <row r="2618" spans="6:9" s="58" customFormat="1" ht="12.75">
      <c r="F2618" s="57"/>
      <c r="I2618" s="57"/>
    </row>
    <row r="2619" spans="6:9" s="58" customFormat="1" ht="12.75">
      <c r="F2619" s="57"/>
      <c r="I2619" s="57"/>
    </row>
    <row r="2620" spans="6:9" s="58" customFormat="1" ht="12.75">
      <c r="F2620" s="57"/>
      <c r="I2620" s="57"/>
    </row>
    <row r="2621" spans="6:9" s="58" customFormat="1" ht="12.75">
      <c r="F2621" s="57"/>
      <c r="I2621" s="57"/>
    </row>
    <row r="2622" spans="6:9" s="58" customFormat="1" ht="12.75">
      <c r="F2622" s="57"/>
      <c r="I2622" s="57"/>
    </row>
    <row r="2623" spans="6:9" s="58" customFormat="1" ht="12.75">
      <c r="F2623" s="57"/>
      <c r="I2623" s="57"/>
    </row>
    <row r="2624" spans="6:9" s="58" customFormat="1" ht="12.75">
      <c r="F2624" s="57"/>
      <c r="I2624" s="57"/>
    </row>
    <row r="2625" spans="6:9" s="58" customFormat="1" ht="12.75">
      <c r="F2625" s="57"/>
      <c r="I2625" s="57"/>
    </row>
    <row r="2626" spans="6:9" s="58" customFormat="1" ht="12.75">
      <c r="F2626" s="57"/>
      <c r="I2626" s="57"/>
    </row>
    <row r="2627" spans="6:9" s="58" customFormat="1" ht="12.75">
      <c r="F2627" s="57"/>
      <c r="I2627" s="57"/>
    </row>
    <row r="2628" spans="6:9" s="58" customFormat="1" ht="12.75">
      <c r="F2628" s="57"/>
      <c r="I2628" s="57"/>
    </row>
    <row r="2629" spans="6:9" s="58" customFormat="1" ht="12.75">
      <c r="F2629" s="57"/>
      <c r="I2629" s="57"/>
    </row>
    <row r="2630" spans="6:9" s="58" customFormat="1" ht="12.75">
      <c r="F2630" s="57"/>
      <c r="I2630" s="57"/>
    </row>
    <row r="2631" spans="6:9" s="58" customFormat="1" ht="12.75">
      <c r="F2631" s="57"/>
      <c r="I2631" s="57"/>
    </row>
    <row r="2632" spans="6:9" s="58" customFormat="1" ht="12.75">
      <c r="F2632" s="57"/>
      <c r="I2632" s="57"/>
    </row>
    <row r="2633" spans="6:9" s="58" customFormat="1" ht="12.75">
      <c r="F2633" s="57"/>
      <c r="I2633" s="57"/>
    </row>
    <row r="2634" spans="6:9" s="58" customFormat="1" ht="12.75">
      <c r="F2634" s="57"/>
      <c r="I2634" s="57"/>
    </row>
    <row r="2635" spans="6:9" s="58" customFormat="1" ht="12.75">
      <c r="F2635" s="57"/>
      <c r="I2635" s="57"/>
    </row>
    <row r="2636" spans="6:9" s="58" customFormat="1" ht="12.75">
      <c r="F2636" s="57"/>
      <c r="I2636" s="57"/>
    </row>
    <row r="2637" spans="6:9" s="58" customFormat="1" ht="12.75">
      <c r="F2637" s="57"/>
      <c r="I2637" s="57"/>
    </row>
    <row r="2638" spans="6:9" s="58" customFormat="1" ht="12.75">
      <c r="F2638" s="57"/>
      <c r="I2638" s="57"/>
    </row>
    <row r="2639" spans="6:9" s="58" customFormat="1" ht="12.75">
      <c r="F2639" s="57"/>
      <c r="I2639" s="57"/>
    </row>
    <row r="2640" spans="6:9" s="58" customFormat="1" ht="12.75">
      <c r="F2640" s="57"/>
      <c r="I2640" s="57"/>
    </row>
    <row r="2641" spans="6:9" s="58" customFormat="1" ht="12.75">
      <c r="F2641" s="57"/>
      <c r="I2641" s="57"/>
    </row>
    <row r="2642" spans="6:9" s="58" customFormat="1" ht="12.75">
      <c r="F2642" s="57"/>
      <c r="I2642" s="57"/>
    </row>
    <row r="2643" spans="6:9" s="58" customFormat="1" ht="12.75">
      <c r="F2643" s="57"/>
      <c r="I2643" s="57"/>
    </row>
    <row r="2644" spans="6:9" s="58" customFormat="1" ht="12.75">
      <c r="F2644" s="57"/>
      <c r="I2644" s="57"/>
    </row>
    <row r="2645" spans="6:9" s="58" customFormat="1" ht="12.75">
      <c r="F2645" s="57"/>
      <c r="I2645" s="57"/>
    </row>
    <row r="2646" spans="6:9" s="58" customFormat="1" ht="12.75">
      <c r="F2646" s="57"/>
      <c r="I2646" s="57"/>
    </row>
    <row r="2647" spans="6:9" s="58" customFormat="1" ht="12.75">
      <c r="F2647" s="57"/>
      <c r="I2647" s="57"/>
    </row>
    <row r="2648" spans="6:9" s="58" customFormat="1" ht="12.75">
      <c r="F2648" s="57"/>
      <c r="I2648" s="57"/>
    </row>
    <row r="2649" spans="6:9" s="58" customFormat="1" ht="12.75">
      <c r="F2649" s="57"/>
      <c r="I2649" s="57"/>
    </row>
    <row r="2650" spans="6:9" s="58" customFormat="1" ht="12.75">
      <c r="F2650" s="57"/>
      <c r="I2650" s="57"/>
    </row>
    <row r="2651" spans="6:9" s="58" customFormat="1" ht="12.75">
      <c r="F2651" s="57"/>
      <c r="I2651" s="57"/>
    </row>
    <row r="2652" spans="6:9" s="58" customFormat="1" ht="12.75">
      <c r="F2652" s="57"/>
      <c r="I2652" s="57"/>
    </row>
    <row r="2653" spans="6:9" s="58" customFormat="1" ht="12.75">
      <c r="F2653" s="57"/>
      <c r="I2653" s="57"/>
    </row>
    <row r="2654" spans="6:9" s="58" customFormat="1" ht="12.75">
      <c r="F2654" s="57"/>
      <c r="I2654" s="57"/>
    </row>
    <row r="2655" spans="6:9" s="58" customFormat="1" ht="12.75">
      <c r="F2655" s="57"/>
      <c r="I2655" s="57"/>
    </row>
    <row r="2656" spans="6:9" s="58" customFormat="1" ht="12.75">
      <c r="F2656" s="57"/>
      <c r="I2656" s="57"/>
    </row>
    <row r="2657" spans="6:9" s="58" customFormat="1" ht="12.75">
      <c r="F2657" s="57"/>
      <c r="I2657" s="57"/>
    </row>
    <row r="2658" spans="6:9" s="58" customFormat="1" ht="12.75">
      <c r="F2658" s="57"/>
      <c r="I2658" s="57"/>
    </row>
    <row r="2659" spans="6:9" s="58" customFormat="1" ht="12.75">
      <c r="F2659" s="57"/>
      <c r="I2659" s="57"/>
    </row>
    <row r="2660" spans="6:9" s="58" customFormat="1" ht="12.75">
      <c r="F2660" s="57"/>
      <c r="I2660" s="57"/>
    </row>
    <row r="2661" spans="6:9" s="58" customFormat="1" ht="12.75">
      <c r="F2661" s="57"/>
      <c r="I2661" s="57"/>
    </row>
    <row r="2662" spans="6:9" s="58" customFormat="1" ht="12.75">
      <c r="F2662" s="57"/>
      <c r="I2662" s="57"/>
    </row>
    <row r="2663" spans="6:9" s="58" customFormat="1" ht="12.75">
      <c r="F2663" s="57"/>
      <c r="I2663" s="57"/>
    </row>
    <row r="2664" spans="6:9" s="58" customFormat="1" ht="12.75">
      <c r="F2664" s="57"/>
      <c r="I2664" s="57"/>
    </row>
    <row r="2665" spans="6:9" s="58" customFormat="1" ht="12.75">
      <c r="F2665" s="57"/>
      <c r="I2665" s="57"/>
    </row>
    <row r="2666" spans="6:9" s="58" customFormat="1" ht="12.75">
      <c r="F2666" s="57"/>
      <c r="I2666" s="57"/>
    </row>
    <row r="2667" spans="6:9" s="58" customFormat="1" ht="12.75">
      <c r="F2667" s="57"/>
      <c r="I2667" s="57"/>
    </row>
    <row r="2668" spans="6:9" s="58" customFormat="1" ht="12.75">
      <c r="F2668" s="57"/>
      <c r="I2668" s="57"/>
    </row>
    <row r="2669" spans="6:9" s="58" customFormat="1" ht="12.75">
      <c r="F2669" s="57"/>
      <c r="I2669" s="57"/>
    </row>
    <row r="2670" spans="6:9" s="58" customFormat="1" ht="12.75">
      <c r="F2670" s="57"/>
      <c r="I2670" s="57"/>
    </row>
    <row r="2671" spans="6:9" s="58" customFormat="1" ht="12.75">
      <c r="F2671" s="57"/>
      <c r="I2671" s="57"/>
    </row>
    <row r="2672" spans="6:9" s="58" customFormat="1" ht="12.75">
      <c r="F2672" s="57"/>
      <c r="I2672" s="57"/>
    </row>
    <row r="2673" spans="6:9" s="58" customFormat="1" ht="12.75">
      <c r="F2673" s="57"/>
      <c r="I2673" s="57"/>
    </row>
    <row r="2674" spans="6:9" s="58" customFormat="1" ht="12.75">
      <c r="F2674" s="57"/>
      <c r="I2674" s="57"/>
    </row>
    <row r="2675" spans="6:9" s="58" customFormat="1" ht="12.75">
      <c r="F2675" s="57"/>
      <c r="I2675" s="57"/>
    </row>
    <row r="2676" spans="6:9" s="58" customFormat="1" ht="12.75">
      <c r="F2676" s="57"/>
      <c r="I2676" s="57"/>
    </row>
    <row r="2677" spans="6:9" s="58" customFormat="1" ht="12.75">
      <c r="F2677" s="57"/>
      <c r="I2677" s="57"/>
    </row>
    <row r="2678" spans="6:9" s="58" customFormat="1" ht="12.75">
      <c r="F2678" s="57"/>
      <c r="I2678" s="57"/>
    </row>
    <row r="2679" spans="6:9" s="58" customFormat="1" ht="12.75">
      <c r="F2679" s="57"/>
      <c r="I2679" s="57"/>
    </row>
    <row r="2680" spans="6:9" s="58" customFormat="1" ht="12.75">
      <c r="F2680" s="57"/>
      <c r="I2680" s="57"/>
    </row>
    <row r="2681" spans="6:9" s="58" customFormat="1" ht="12.75">
      <c r="F2681" s="57"/>
      <c r="I2681" s="57"/>
    </row>
    <row r="2682" spans="6:9" s="58" customFormat="1" ht="12.75">
      <c r="F2682" s="57"/>
      <c r="I2682" s="57"/>
    </row>
    <row r="2683" spans="6:9" s="58" customFormat="1" ht="12.75">
      <c r="F2683" s="57"/>
      <c r="I2683" s="57"/>
    </row>
    <row r="2684" spans="6:9" s="58" customFormat="1" ht="12.75">
      <c r="F2684" s="57"/>
      <c r="I2684" s="57"/>
    </row>
    <row r="2685" spans="6:9" s="58" customFormat="1" ht="12.75">
      <c r="F2685" s="57"/>
      <c r="I2685" s="57"/>
    </row>
    <row r="2686" spans="6:9" s="58" customFormat="1" ht="12.75">
      <c r="F2686" s="57"/>
      <c r="I2686" s="57"/>
    </row>
    <row r="2687" spans="6:9" s="58" customFormat="1" ht="12.75">
      <c r="F2687" s="57"/>
      <c r="I2687" s="57"/>
    </row>
    <row r="2688" spans="6:9" s="58" customFormat="1" ht="12.75">
      <c r="F2688" s="57"/>
      <c r="I2688" s="57"/>
    </row>
    <row r="2689" spans="6:9" s="58" customFormat="1" ht="12.75">
      <c r="F2689" s="57"/>
      <c r="I2689" s="57"/>
    </row>
    <row r="2690" spans="6:9" s="58" customFormat="1" ht="12.75">
      <c r="F2690" s="57"/>
      <c r="I2690" s="57"/>
    </row>
    <row r="2691" spans="6:9" s="58" customFormat="1" ht="12.75">
      <c r="F2691" s="57"/>
      <c r="I2691" s="57"/>
    </row>
    <row r="2692" spans="6:9" s="58" customFormat="1" ht="12.75">
      <c r="F2692" s="57"/>
      <c r="I2692" s="57"/>
    </row>
    <row r="2693" spans="6:9" s="58" customFormat="1" ht="12.75">
      <c r="F2693" s="57"/>
      <c r="I2693" s="57"/>
    </row>
    <row r="2694" spans="6:9" s="58" customFormat="1" ht="12.75">
      <c r="F2694" s="57"/>
      <c r="I2694" s="57"/>
    </row>
    <row r="2695" spans="6:9" s="58" customFormat="1" ht="12.75">
      <c r="F2695" s="57"/>
      <c r="I2695" s="57"/>
    </row>
    <row r="2696" spans="6:9" s="58" customFormat="1" ht="12.75">
      <c r="F2696" s="57"/>
      <c r="I2696" s="57"/>
    </row>
    <row r="2697" spans="6:9" s="58" customFormat="1" ht="12.75">
      <c r="F2697" s="57"/>
      <c r="I2697" s="57"/>
    </row>
    <row r="2698" spans="6:9" s="58" customFormat="1" ht="12.75">
      <c r="F2698" s="57"/>
      <c r="I2698" s="57"/>
    </row>
    <row r="2699" spans="6:9" s="58" customFormat="1" ht="12.75">
      <c r="F2699" s="57"/>
      <c r="I2699" s="57"/>
    </row>
    <row r="2700" spans="6:9" s="58" customFormat="1" ht="12.75">
      <c r="F2700" s="57"/>
      <c r="I2700" s="57"/>
    </row>
    <row r="2701" spans="6:9" s="58" customFormat="1" ht="12.75">
      <c r="F2701" s="57"/>
      <c r="I2701" s="57"/>
    </row>
    <row r="2702" spans="6:9" s="58" customFormat="1" ht="12.75">
      <c r="F2702" s="57"/>
      <c r="I2702" s="57"/>
    </row>
    <row r="2703" spans="6:9" s="58" customFormat="1" ht="12.75">
      <c r="F2703" s="57"/>
      <c r="I2703" s="57"/>
    </row>
    <row r="2704" spans="6:9" s="58" customFormat="1" ht="12.75">
      <c r="F2704" s="57"/>
      <c r="I2704" s="57"/>
    </row>
    <row r="2705" spans="6:9" s="58" customFormat="1" ht="12.75">
      <c r="F2705" s="57"/>
      <c r="I2705" s="57"/>
    </row>
    <row r="2706" spans="6:9" s="58" customFormat="1" ht="12.75">
      <c r="F2706" s="57"/>
      <c r="I2706" s="57"/>
    </row>
    <row r="2707" spans="6:9" s="58" customFormat="1" ht="12.75">
      <c r="F2707" s="57"/>
      <c r="I2707" s="57"/>
    </row>
    <row r="2708" spans="6:9" s="58" customFormat="1" ht="12.75">
      <c r="F2708" s="57"/>
      <c r="I2708" s="57"/>
    </row>
    <row r="2709" spans="6:9" s="58" customFormat="1" ht="12.75">
      <c r="F2709" s="57"/>
      <c r="I2709" s="57"/>
    </row>
    <row r="2710" spans="6:9" s="58" customFormat="1" ht="12.75">
      <c r="F2710" s="57"/>
      <c r="I2710" s="57"/>
    </row>
    <row r="2711" spans="6:9" s="58" customFormat="1" ht="12.75">
      <c r="F2711" s="57"/>
      <c r="I2711" s="57"/>
    </row>
    <row r="2712" spans="6:9" s="58" customFormat="1" ht="12.75">
      <c r="F2712" s="57"/>
      <c r="I2712" s="57"/>
    </row>
    <row r="2713" spans="6:9" s="58" customFormat="1" ht="12.75">
      <c r="F2713" s="57"/>
      <c r="I2713" s="57"/>
    </row>
    <row r="2714" spans="6:9" s="58" customFormat="1" ht="12.75">
      <c r="F2714" s="57"/>
      <c r="I2714" s="57"/>
    </row>
    <row r="2715" spans="6:9" s="58" customFormat="1" ht="12.75">
      <c r="F2715" s="57"/>
      <c r="I2715" s="57"/>
    </row>
    <row r="2716" spans="6:9" s="58" customFormat="1" ht="12.75">
      <c r="F2716" s="57"/>
      <c r="I2716" s="57"/>
    </row>
    <row r="2717" spans="6:9" s="58" customFormat="1" ht="12.75">
      <c r="F2717" s="57"/>
      <c r="I2717" s="57"/>
    </row>
    <row r="2718" spans="6:9" s="58" customFormat="1" ht="12.75">
      <c r="F2718" s="57"/>
      <c r="I2718" s="57"/>
    </row>
    <row r="2719" spans="6:9" s="58" customFormat="1" ht="12.75">
      <c r="F2719" s="57"/>
      <c r="I2719" s="57"/>
    </row>
    <row r="2720" spans="6:9" s="58" customFormat="1" ht="12.75">
      <c r="F2720" s="57"/>
      <c r="I2720" s="57"/>
    </row>
    <row r="2721" spans="6:9" s="58" customFormat="1" ht="12.75">
      <c r="F2721" s="57"/>
      <c r="I2721" s="57"/>
    </row>
    <row r="2722" spans="6:9" s="58" customFormat="1" ht="12.75">
      <c r="F2722" s="57"/>
      <c r="I2722" s="57"/>
    </row>
    <row r="2723" spans="6:9" s="58" customFormat="1" ht="12.75">
      <c r="F2723" s="57"/>
      <c r="I2723" s="57"/>
    </row>
    <row r="2724" spans="6:9" s="58" customFormat="1" ht="12.75">
      <c r="F2724" s="57"/>
      <c r="I2724" s="57"/>
    </row>
    <row r="2725" spans="6:9" s="58" customFormat="1" ht="12.75">
      <c r="F2725" s="57"/>
      <c r="I2725" s="57"/>
    </row>
    <row r="2726" spans="6:9" s="58" customFormat="1" ht="12.75">
      <c r="F2726" s="57"/>
      <c r="I2726" s="57"/>
    </row>
    <row r="2727" spans="6:9" s="58" customFormat="1" ht="12.75">
      <c r="F2727" s="57"/>
      <c r="I2727" s="57"/>
    </row>
    <row r="2728" spans="6:9" s="58" customFormat="1" ht="12.75">
      <c r="F2728" s="57"/>
      <c r="I2728" s="57"/>
    </row>
    <row r="2729" spans="6:9" s="58" customFormat="1" ht="12.75">
      <c r="F2729" s="57"/>
      <c r="I2729" s="57"/>
    </row>
    <row r="2730" spans="6:9" s="58" customFormat="1" ht="12.75">
      <c r="F2730" s="57"/>
      <c r="I2730" s="57"/>
    </row>
    <row r="2731" spans="6:9" s="58" customFormat="1" ht="12.75">
      <c r="F2731" s="57"/>
      <c r="I2731" s="57"/>
    </row>
    <row r="2732" spans="6:9" s="58" customFormat="1" ht="12.75">
      <c r="F2732" s="57"/>
      <c r="I2732" s="57"/>
    </row>
    <row r="2733" spans="6:9" s="58" customFormat="1" ht="12.75">
      <c r="F2733" s="57"/>
      <c r="I2733" s="57"/>
    </row>
    <row r="2734" spans="6:9" s="58" customFormat="1" ht="12.75">
      <c r="F2734" s="57"/>
      <c r="I2734" s="57"/>
    </row>
    <row r="2735" spans="6:9" s="58" customFormat="1" ht="12.75">
      <c r="F2735" s="57"/>
      <c r="I2735" s="57"/>
    </row>
    <row r="2736" spans="6:9" s="58" customFormat="1" ht="12.75">
      <c r="F2736" s="57"/>
      <c r="I2736" s="57"/>
    </row>
    <row r="2737" spans="6:9" s="58" customFormat="1" ht="12.75">
      <c r="F2737" s="57"/>
      <c r="I2737" s="57"/>
    </row>
    <row r="2738" spans="6:9" s="58" customFormat="1" ht="12.75">
      <c r="F2738" s="57"/>
      <c r="I2738" s="57"/>
    </row>
    <row r="2739" spans="6:9" s="58" customFormat="1" ht="12.75">
      <c r="F2739" s="57"/>
      <c r="I2739" s="57"/>
    </row>
    <row r="2740" spans="6:9" s="58" customFormat="1" ht="12.75">
      <c r="F2740" s="57"/>
      <c r="I2740" s="57"/>
    </row>
    <row r="2741" spans="6:9" s="58" customFormat="1" ht="12.75">
      <c r="F2741" s="57"/>
      <c r="I2741" s="57"/>
    </row>
    <row r="2742" spans="6:9" s="58" customFormat="1" ht="12.75">
      <c r="F2742" s="57"/>
      <c r="I2742" s="57"/>
    </row>
    <row r="2743" spans="6:9" s="58" customFormat="1" ht="12.75">
      <c r="F2743" s="57"/>
      <c r="I2743" s="57"/>
    </row>
    <row r="2744" spans="6:9" s="58" customFormat="1" ht="12.75">
      <c r="F2744" s="57"/>
      <c r="I2744" s="57"/>
    </row>
    <row r="2745" spans="6:9" s="58" customFormat="1" ht="12.75">
      <c r="F2745" s="57"/>
      <c r="I2745" s="57"/>
    </row>
    <row r="2746" spans="6:9" s="58" customFormat="1" ht="12.75">
      <c r="F2746" s="57"/>
      <c r="I2746" s="57"/>
    </row>
    <row r="2747" spans="6:9" s="58" customFormat="1" ht="12.75">
      <c r="F2747" s="57"/>
      <c r="I2747" s="57"/>
    </row>
    <row r="2748" spans="6:9" s="58" customFormat="1" ht="12.75">
      <c r="F2748" s="57"/>
      <c r="I2748" s="57"/>
    </row>
    <row r="2749" spans="6:9" s="58" customFormat="1" ht="12.75">
      <c r="F2749" s="57"/>
      <c r="I2749" s="57"/>
    </row>
    <row r="2750" spans="6:9" s="58" customFormat="1" ht="12.75">
      <c r="F2750" s="57"/>
      <c r="I2750" s="57"/>
    </row>
    <row r="2751" spans="6:9" s="58" customFormat="1" ht="12.75">
      <c r="F2751" s="57"/>
      <c r="I2751" s="57"/>
    </row>
    <row r="2752" spans="6:9" s="58" customFormat="1" ht="12.75">
      <c r="F2752" s="57"/>
      <c r="I2752" s="57"/>
    </row>
    <row r="2753" spans="6:9" s="58" customFormat="1" ht="12.75">
      <c r="F2753" s="57"/>
      <c r="I2753" s="57"/>
    </row>
    <row r="2754" spans="6:9" s="58" customFormat="1" ht="12.75">
      <c r="F2754" s="57"/>
      <c r="I2754" s="57"/>
    </row>
    <row r="2755" spans="6:9" s="58" customFormat="1" ht="12.75">
      <c r="F2755" s="57"/>
      <c r="I2755" s="57"/>
    </row>
    <row r="2756" spans="6:9" s="58" customFormat="1" ht="12.75">
      <c r="F2756" s="57"/>
      <c r="I2756" s="57"/>
    </row>
    <row r="2757" spans="6:9" s="58" customFormat="1" ht="12.75">
      <c r="F2757" s="57"/>
      <c r="I2757" s="57"/>
    </row>
    <row r="2758" spans="6:9" s="58" customFormat="1" ht="12.75">
      <c r="F2758" s="57"/>
      <c r="I2758" s="57"/>
    </row>
    <row r="2759" spans="6:9" s="58" customFormat="1" ht="12.75">
      <c r="F2759" s="57"/>
      <c r="I2759" s="57"/>
    </row>
    <row r="2760" spans="6:9" s="58" customFormat="1" ht="12.75">
      <c r="F2760" s="57"/>
      <c r="I2760" s="57"/>
    </row>
    <row r="2761" spans="6:9" s="58" customFormat="1" ht="12.75">
      <c r="F2761" s="57"/>
      <c r="I2761" s="57"/>
    </row>
    <row r="2762" spans="6:9" s="58" customFormat="1" ht="12.75">
      <c r="F2762" s="57"/>
      <c r="I2762" s="57"/>
    </row>
    <row r="2763" spans="6:9" s="58" customFormat="1" ht="12.75">
      <c r="F2763" s="57"/>
      <c r="I2763" s="57"/>
    </row>
    <row r="2764" spans="6:9" s="58" customFormat="1" ht="12.75">
      <c r="F2764" s="57"/>
      <c r="I2764" s="57"/>
    </row>
    <row r="2765" spans="6:9" s="58" customFormat="1" ht="12.75">
      <c r="F2765" s="57"/>
      <c r="I2765" s="57"/>
    </row>
    <row r="2766" spans="6:9" s="58" customFormat="1" ht="12.75">
      <c r="F2766" s="57"/>
      <c r="I2766" s="57"/>
    </row>
    <row r="2767" spans="6:9" s="58" customFormat="1" ht="12.75">
      <c r="F2767" s="57"/>
      <c r="I2767" s="57"/>
    </row>
    <row r="2768" spans="6:9" s="58" customFormat="1" ht="12.75">
      <c r="F2768" s="57"/>
      <c r="I2768" s="57"/>
    </row>
    <row r="2769" spans="6:9" s="58" customFormat="1" ht="12.75">
      <c r="F2769" s="57"/>
      <c r="I2769" s="57"/>
    </row>
    <row r="2770" spans="6:9" s="58" customFormat="1" ht="12.75">
      <c r="F2770" s="57"/>
      <c r="I2770" s="57"/>
    </row>
    <row r="2771" spans="6:9" s="58" customFormat="1" ht="12.75">
      <c r="F2771" s="57"/>
      <c r="I2771" s="57"/>
    </row>
    <row r="2772" spans="6:9" s="58" customFormat="1" ht="12.75">
      <c r="F2772" s="57"/>
      <c r="I2772" s="57"/>
    </row>
    <row r="2773" spans="6:9" s="58" customFormat="1" ht="12.75">
      <c r="F2773" s="57"/>
      <c r="I2773" s="57"/>
    </row>
    <row r="2774" spans="6:9" s="58" customFormat="1" ht="12.75">
      <c r="F2774" s="57"/>
      <c r="I2774" s="57"/>
    </row>
    <row r="2775" spans="6:9" s="58" customFormat="1" ht="12.75">
      <c r="F2775" s="57"/>
      <c r="I2775" s="57"/>
    </row>
    <row r="2776" spans="6:9" s="58" customFormat="1" ht="12.75">
      <c r="F2776" s="57"/>
      <c r="I2776" s="57"/>
    </row>
    <row r="2777" spans="6:9" s="58" customFormat="1" ht="12.75">
      <c r="F2777" s="57"/>
      <c r="I2777" s="57"/>
    </row>
    <row r="2778" spans="6:9" s="58" customFormat="1" ht="12.75">
      <c r="F2778" s="57"/>
      <c r="I2778" s="57"/>
    </row>
    <row r="2779" spans="6:9" s="58" customFormat="1" ht="12.75">
      <c r="F2779" s="57"/>
      <c r="I2779" s="57"/>
    </row>
    <row r="2780" spans="6:9" s="58" customFormat="1" ht="12.75">
      <c r="F2780" s="57"/>
      <c r="I2780" s="57"/>
    </row>
    <row r="2781" spans="6:9" s="58" customFormat="1" ht="12.75">
      <c r="F2781" s="57"/>
      <c r="I2781" s="57"/>
    </row>
    <row r="2782" spans="6:9" s="58" customFormat="1" ht="12.75">
      <c r="F2782" s="57"/>
      <c r="I2782" s="57"/>
    </row>
    <row r="2783" spans="6:9" s="58" customFormat="1" ht="12.75">
      <c r="F2783" s="57"/>
      <c r="I2783" s="57"/>
    </row>
    <row r="2784" spans="6:9" s="58" customFormat="1" ht="12.75">
      <c r="F2784" s="57"/>
      <c r="I2784" s="57"/>
    </row>
    <row r="2785" spans="6:9" s="58" customFormat="1" ht="12.75">
      <c r="F2785" s="57"/>
      <c r="I2785" s="57"/>
    </row>
    <row r="2786" spans="6:9" s="58" customFormat="1" ht="12.75">
      <c r="F2786" s="57"/>
      <c r="I2786" s="57"/>
    </row>
    <row r="2787" spans="6:9" s="58" customFormat="1" ht="12.75">
      <c r="F2787" s="57"/>
      <c r="I2787" s="57"/>
    </row>
    <row r="2788" spans="6:9" s="58" customFormat="1" ht="12.75">
      <c r="F2788" s="57"/>
      <c r="I2788" s="57"/>
    </row>
    <row r="2789" spans="6:9" s="58" customFormat="1" ht="12.75">
      <c r="F2789" s="57"/>
      <c r="I2789" s="57"/>
    </row>
    <row r="2790" spans="6:9" s="58" customFormat="1" ht="12.75">
      <c r="F2790" s="57"/>
      <c r="I2790" s="57"/>
    </row>
    <row r="2791" spans="6:9" s="58" customFormat="1" ht="12.75">
      <c r="F2791" s="57"/>
      <c r="I2791" s="57"/>
    </row>
    <row r="2792" spans="6:9" s="58" customFormat="1" ht="12.75">
      <c r="F2792" s="57"/>
      <c r="I2792" s="57"/>
    </row>
    <row r="2793" spans="6:9" s="58" customFormat="1" ht="12.75">
      <c r="F2793" s="57"/>
      <c r="I2793" s="57"/>
    </row>
    <row r="2794" spans="6:9" s="58" customFormat="1" ht="12.75">
      <c r="F2794" s="57"/>
      <c r="I2794" s="57"/>
    </row>
    <row r="2795" spans="6:9" s="58" customFormat="1" ht="12.75">
      <c r="F2795" s="57"/>
      <c r="I2795" s="57"/>
    </row>
    <row r="2796" spans="6:9" s="58" customFormat="1" ht="12.75">
      <c r="F2796" s="57"/>
      <c r="I2796" s="57"/>
    </row>
    <row r="2797" spans="6:9" s="58" customFormat="1" ht="12.75">
      <c r="F2797" s="57"/>
      <c r="I2797" s="57"/>
    </row>
    <row r="2798" spans="6:9" s="58" customFormat="1" ht="12.75">
      <c r="F2798" s="57"/>
      <c r="I2798" s="57"/>
    </row>
    <row r="2799" spans="6:9" s="58" customFormat="1" ht="12.75">
      <c r="F2799" s="57"/>
      <c r="I2799" s="57"/>
    </row>
    <row r="2800" spans="6:9" s="58" customFormat="1" ht="12.75">
      <c r="F2800" s="57"/>
      <c r="I2800" s="57"/>
    </row>
    <row r="2801" spans="6:9" s="58" customFormat="1" ht="12.75">
      <c r="F2801" s="57"/>
      <c r="I2801" s="57"/>
    </row>
    <row r="2802" spans="6:9" s="58" customFormat="1" ht="12.75">
      <c r="F2802" s="57"/>
      <c r="I2802" s="57"/>
    </row>
    <row r="2803" spans="6:9" s="58" customFormat="1" ht="12.75">
      <c r="F2803" s="57"/>
      <c r="I2803" s="57"/>
    </row>
    <row r="2804" spans="6:9" s="58" customFormat="1" ht="12.75">
      <c r="F2804" s="57"/>
      <c r="I2804" s="57"/>
    </row>
    <row r="2805" spans="6:9" s="58" customFormat="1" ht="12.75">
      <c r="F2805" s="57"/>
      <c r="I2805" s="57"/>
    </row>
    <row r="2806" spans="6:9" s="58" customFormat="1" ht="12.75">
      <c r="F2806" s="57"/>
      <c r="I2806" s="57"/>
    </row>
    <row r="2807" spans="6:9" s="58" customFormat="1" ht="12.75">
      <c r="F2807" s="57"/>
      <c r="I2807" s="57"/>
    </row>
    <row r="2808" spans="6:9" s="58" customFormat="1" ht="12.75">
      <c r="F2808" s="57"/>
      <c r="I2808" s="57"/>
    </row>
    <row r="2809" spans="6:9" s="58" customFormat="1" ht="12.75">
      <c r="F2809" s="57"/>
      <c r="I2809" s="57"/>
    </row>
    <row r="2810" spans="6:9" s="58" customFormat="1" ht="12.75">
      <c r="F2810" s="57"/>
      <c r="I2810" s="57"/>
    </row>
    <row r="2811" spans="6:9" s="58" customFormat="1" ht="12.75">
      <c r="F2811" s="57"/>
      <c r="I2811" s="57"/>
    </row>
    <row r="2812" spans="6:9" s="58" customFormat="1" ht="12.75">
      <c r="F2812" s="57"/>
      <c r="I2812" s="57"/>
    </row>
    <row r="2813" spans="6:9" s="58" customFormat="1" ht="12.75">
      <c r="F2813" s="57"/>
      <c r="I2813" s="57"/>
    </row>
    <row r="2814" spans="6:9" s="58" customFormat="1" ht="12.75">
      <c r="F2814" s="57"/>
      <c r="I2814" s="57"/>
    </row>
    <row r="2815" spans="6:9" s="58" customFormat="1" ht="12.75">
      <c r="F2815" s="57"/>
      <c r="I2815" s="57"/>
    </row>
    <row r="2816" spans="6:9" s="58" customFormat="1" ht="12.75">
      <c r="F2816" s="57"/>
      <c r="I2816" s="57"/>
    </row>
    <row r="2817" spans="6:9" s="58" customFormat="1" ht="12.75">
      <c r="F2817" s="57"/>
      <c r="I2817" s="57"/>
    </row>
    <row r="2818" spans="6:9" s="58" customFormat="1" ht="12.75">
      <c r="F2818" s="57"/>
      <c r="I2818" s="57"/>
    </row>
    <row r="2819" spans="6:9" s="58" customFormat="1" ht="12.75">
      <c r="F2819" s="57"/>
      <c r="I2819" s="57"/>
    </row>
    <row r="2820" spans="6:9" s="58" customFormat="1" ht="12.75">
      <c r="F2820" s="57"/>
      <c r="I2820" s="57"/>
    </row>
    <row r="2821" spans="6:9" s="58" customFormat="1" ht="12.75">
      <c r="F2821" s="57"/>
      <c r="I2821" s="57"/>
    </row>
    <row r="2822" spans="6:9" s="58" customFormat="1" ht="12.75">
      <c r="F2822" s="57"/>
      <c r="I2822" s="57"/>
    </row>
    <row r="2823" spans="6:9" s="58" customFormat="1" ht="12.75">
      <c r="F2823" s="57"/>
      <c r="I2823" s="57"/>
    </row>
    <row r="2824" spans="6:9" s="58" customFormat="1" ht="12.75">
      <c r="F2824" s="57"/>
      <c r="I2824" s="57"/>
    </row>
    <row r="2825" spans="6:9" s="58" customFormat="1" ht="12.75">
      <c r="F2825" s="57"/>
      <c r="I2825" s="57"/>
    </row>
    <row r="2826" spans="6:9" s="58" customFormat="1" ht="12.75">
      <c r="F2826" s="57"/>
      <c r="I2826" s="57"/>
    </row>
    <row r="2827" spans="6:9" s="58" customFormat="1" ht="12.75">
      <c r="F2827" s="57"/>
      <c r="I2827" s="57"/>
    </row>
    <row r="2828" spans="6:9" s="58" customFormat="1" ht="12.75">
      <c r="F2828" s="57"/>
      <c r="I2828" s="57"/>
    </row>
    <row r="2829" spans="6:9" s="58" customFormat="1" ht="12.75">
      <c r="F2829" s="57"/>
      <c r="I2829" s="57"/>
    </row>
    <row r="2830" spans="6:9" s="58" customFormat="1" ht="12.75">
      <c r="F2830" s="57"/>
      <c r="I2830" s="57"/>
    </row>
    <row r="2831" spans="6:9" s="58" customFormat="1" ht="12.75">
      <c r="F2831" s="57"/>
      <c r="I2831" s="57"/>
    </row>
    <row r="2832" spans="6:9" s="58" customFormat="1" ht="12.75">
      <c r="F2832" s="57"/>
      <c r="I2832" s="57"/>
    </row>
    <row r="2833" spans="6:9" s="58" customFormat="1" ht="12.75">
      <c r="F2833" s="57"/>
      <c r="I2833" s="57"/>
    </row>
    <row r="2834" spans="6:9" s="58" customFormat="1" ht="12.75">
      <c r="F2834" s="57"/>
      <c r="I2834" s="57"/>
    </row>
    <row r="2835" spans="6:9" s="58" customFormat="1" ht="12.75">
      <c r="F2835" s="57"/>
      <c r="I2835" s="57"/>
    </row>
    <row r="2836" spans="6:9" s="58" customFormat="1" ht="12.75">
      <c r="F2836" s="57"/>
      <c r="I2836" s="57"/>
    </row>
    <row r="2837" spans="6:9" s="58" customFormat="1" ht="12.75">
      <c r="F2837" s="57"/>
      <c r="I2837" s="57"/>
    </row>
    <row r="2838" spans="6:9" s="58" customFormat="1" ht="12.75">
      <c r="F2838" s="57"/>
      <c r="I2838" s="57"/>
    </row>
    <row r="2839" spans="6:9" s="58" customFormat="1" ht="12.75">
      <c r="F2839" s="57"/>
      <c r="I2839" s="57"/>
    </row>
    <row r="2840" spans="6:9" s="58" customFormat="1" ht="12.75">
      <c r="F2840" s="57"/>
      <c r="I2840" s="57"/>
    </row>
    <row r="2841" spans="6:9" s="58" customFormat="1" ht="12.75">
      <c r="F2841" s="57"/>
      <c r="I2841" s="57"/>
    </row>
    <row r="2842" spans="6:9" s="58" customFormat="1" ht="12.75">
      <c r="F2842" s="57"/>
      <c r="I2842" s="57"/>
    </row>
    <row r="2843" spans="6:9" s="58" customFormat="1" ht="12.75">
      <c r="F2843" s="57"/>
      <c r="I2843" s="57"/>
    </row>
    <row r="2844" spans="6:9" s="58" customFormat="1" ht="12.75">
      <c r="F2844" s="57"/>
      <c r="I2844" s="57"/>
    </row>
    <row r="2845" spans="6:9" s="58" customFormat="1" ht="12.75">
      <c r="F2845" s="57"/>
      <c r="I2845" s="57"/>
    </row>
    <row r="2846" spans="6:9" s="58" customFormat="1" ht="12.75">
      <c r="F2846" s="57"/>
      <c r="I2846" s="57"/>
    </row>
    <row r="2847" spans="6:9" s="58" customFormat="1" ht="12.75">
      <c r="F2847" s="57"/>
      <c r="I2847" s="57"/>
    </row>
    <row r="2848" spans="6:9" s="58" customFormat="1" ht="12.75">
      <c r="F2848" s="57"/>
      <c r="I2848" s="57"/>
    </row>
    <row r="2849" spans="6:9" s="58" customFormat="1" ht="12.75">
      <c r="F2849" s="57"/>
      <c r="I2849" s="57"/>
    </row>
    <row r="2850" spans="6:9" s="58" customFormat="1" ht="12.75">
      <c r="F2850" s="57"/>
      <c r="I2850" s="57"/>
    </row>
    <row r="2851" spans="6:9" s="58" customFormat="1" ht="12.75">
      <c r="F2851" s="57"/>
      <c r="I2851" s="57"/>
    </row>
    <row r="2852" spans="6:9" s="58" customFormat="1" ht="12.75">
      <c r="F2852" s="57"/>
      <c r="I2852" s="57"/>
    </row>
    <row r="2853" spans="6:9" s="58" customFormat="1" ht="12.75">
      <c r="F2853" s="57"/>
      <c r="I2853" s="57"/>
    </row>
    <row r="2854" spans="6:9" s="58" customFormat="1" ht="12.75">
      <c r="F2854" s="57"/>
      <c r="I2854" s="57"/>
    </row>
    <row r="2855" spans="6:9" s="58" customFormat="1" ht="12.75">
      <c r="F2855" s="57"/>
      <c r="I2855" s="57"/>
    </row>
    <row r="2856" spans="6:9" s="58" customFormat="1" ht="12.75">
      <c r="F2856" s="57"/>
      <c r="I2856" s="57"/>
    </row>
    <row r="2857" spans="6:9" s="58" customFormat="1" ht="12.75">
      <c r="F2857" s="57"/>
      <c r="I2857" s="57"/>
    </row>
    <row r="2858" spans="6:9" s="58" customFormat="1" ht="12.75">
      <c r="F2858" s="57"/>
      <c r="I2858" s="57"/>
    </row>
    <row r="2859" spans="6:9" s="58" customFormat="1" ht="12.75">
      <c r="F2859" s="57"/>
      <c r="I2859" s="57"/>
    </row>
    <row r="2860" spans="6:9" s="58" customFormat="1" ht="12.75">
      <c r="F2860" s="57"/>
      <c r="I2860" s="57"/>
    </row>
    <row r="2861" spans="6:9" s="58" customFormat="1" ht="12.75">
      <c r="F2861" s="57"/>
      <c r="I2861" s="57"/>
    </row>
    <row r="2862" spans="6:9" s="58" customFormat="1" ht="12.75">
      <c r="F2862" s="57"/>
      <c r="I2862" s="57"/>
    </row>
    <row r="2863" spans="6:9" s="58" customFormat="1" ht="12.75">
      <c r="F2863" s="57"/>
      <c r="I2863" s="57"/>
    </row>
    <row r="2864" spans="6:9" s="58" customFormat="1" ht="12.75">
      <c r="F2864" s="57"/>
      <c r="I2864" s="57"/>
    </row>
    <row r="2865" spans="6:9" s="58" customFormat="1" ht="12.75">
      <c r="F2865" s="57"/>
      <c r="I2865" s="57"/>
    </row>
    <row r="2866" spans="6:9" s="58" customFormat="1" ht="12.75">
      <c r="F2866" s="57"/>
      <c r="I2866" s="57"/>
    </row>
    <row r="2867" spans="6:9" s="58" customFormat="1" ht="12.75">
      <c r="F2867" s="57"/>
      <c r="I2867" s="57"/>
    </row>
    <row r="2868" spans="6:9" s="58" customFormat="1" ht="12.75">
      <c r="F2868" s="57"/>
      <c r="I2868" s="57"/>
    </row>
    <row r="2869" spans="6:9" s="58" customFormat="1" ht="12.75">
      <c r="F2869" s="57"/>
      <c r="I2869" s="57"/>
    </row>
    <row r="2870" spans="6:9" s="58" customFormat="1" ht="12.75">
      <c r="F2870" s="57"/>
      <c r="I2870" s="57"/>
    </row>
    <row r="2871" spans="6:9" s="58" customFormat="1" ht="12.75">
      <c r="F2871" s="57"/>
      <c r="I2871" s="57"/>
    </row>
    <row r="2872" spans="6:9" s="58" customFormat="1" ht="12.75">
      <c r="F2872" s="57"/>
      <c r="I2872" s="57"/>
    </row>
    <row r="2873" spans="6:9" s="58" customFormat="1" ht="12.75">
      <c r="F2873" s="57"/>
      <c r="I2873" s="57"/>
    </row>
    <row r="2874" spans="6:9" s="58" customFormat="1" ht="12.75">
      <c r="F2874" s="57"/>
      <c r="I2874" s="57"/>
    </row>
    <row r="2875" spans="6:9" s="58" customFormat="1" ht="12.75">
      <c r="F2875" s="57"/>
      <c r="I2875" s="57"/>
    </row>
    <row r="2876" spans="6:9" s="58" customFormat="1" ht="12.75">
      <c r="F2876" s="57"/>
      <c r="I2876" s="57"/>
    </row>
    <row r="2877" spans="6:9" s="58" customFormat="1" ht="12.75">
      <c r="F2877" s="57"/>
      <c r="I2877" s="57"/>
    </row>
    <row r="2878" spans="6:9" s="58" customFormat="1" ht="12.75">
      <c r="F2878" s="57"/>
      <c r="I2878" s="57"/>
    </row>
    <row r="2879" spans="6:9" s="58" customFormat="1" ht="12.75">
      <c r="F2879" s="57"/>
      <c r="I2879" s="57"/>
    </row>
    <row r="2880" spans="6:9" s="58" customFormat="1" ht="12.75">
      <c r="F2880" s="57"/>
      <c r="I2880" s="57"/>
    </row>
    <row r="2881" spans="6:9" s="58" customFormat="1" ht="12.75">
      <c r="F2881" s="57"/>
      <c r="I2881" s="57"/>
    </row>
    <row r="2882" spans="6:9" s="58" customFormat="1" ht="12.75">
      <c r="F2882" s="57"/>
      <c r="I2882" s="57"/>
    </row>
    <row r="2883" spans="6:9" s="58" customFormat="1" ht="12.75">
      <c r="F2883" s="57"/>
      <c r="I2883" s="57"/>
    </row>
    <row r="2884" spans="6:9" s="58" customFormat="1" ht="12.75">
      <c r="F2884" s="57"/>
      <c r="I2884" s="57"/>
    </row>
    <row r="2885" spans="6:9" s="58" customFormat="1" ht="12.75">
      <c r="F2885" s="57"/>
      <c r="I2885" s="57"/>
    </row>
    <row r="2886" spans="6:9" s="58" customFormat="1" ht="12.75">
      <c r="F2886" s="57"/>
      <c r="I2886" s="57"/>
    </row>
    <row r="2887" spans="6:9" s="58" customFormat="1" ht="12.75">
      <c r="F2887" s="57"/>
      <c r="I2887" s="57"/>
    </row>
    <row r="2888" spans="6:9" s="58" customFormat="1" ht="12.75">
      <c r="F2888" s="57"/>
      <c r="I2888" s="57"/>
    </row>
    <row r="2889" spans="6:9" s="58" customFormat="1" ht="12.75">
      <c r="F2889" s="57"/>
      <c r="I2889" s="57"/>
    </row>
    <row r="2890" spans="6:9" s="58" customFormat="1" ht="12.75">
      <c r="F2890" s="57"/>
      <c r="I2890" s="57"/>
    </row>
    <row r="2891" spans="6:9" s="58" customFormat="1" ht="12.75">
      <c r="F2891" s="57"/>
      <c r="I2891" s="57"/>
    </row>
    <row r="2892" spans="6:9" s="58" customFormat="1" ht="12.75">
      <c r="F2892" s="57"/>
      <c r="I2892" s="57"/>
    </row>
    <row r="2893" spans="6:9" s="58" customFormat="1" ht="12.75">
      <c r="F2893" s="57"/>
      <c r="I2893" s="57"/>
    </row>
    <row r="2894" spans="6:9" s="58" customFormat="1" ht="12.75">
      <c r="F2894" s="57"/>
      <c r="I2894" s="57"/>
    </row>
    <row r="2895" spans="6:9" s="58" customFormat="1" ht="12.75">
      <c r="F2895" s="57"/>
      <c r="I2895" s="57"/>
    </row>
    <row r="2896" spans="6:9" s="58" customFormat="1" ht="12.75">
      <c r="F2896" s="57"/>
      <c r="I2896" s="57"/>
    </row>
    <row r="2897" spans="6:9" s="58" customFormat="1" ht="12.75">
      <c r="F2897" s="57"/>
      <c r="I2897" s="57"/>
    </row>
    <row r="2898" spans="6:9" s="58" customFormat="1" ht="12.75">
      <c r="F2898" s="57"/>
      <c r="I2898" s="57"/>
    </row>
    <row r="2899" spans="6:9" s="58" customFormat="1" ht="12.75">
      <c r="F2899" s="57"/>
      <c r="I2899" s="57"/>
    </row>
    <row r="2900" spans="6:9" s="58" customFormat="1" ht="12.75">
      <c r="F2900" s="57"/>
      <c r="I2900" s="57"/>
    </row>
    <row r="2901" spans="6:9" s="58" customFormat="1" ht="12.75">
      <c r="F2901" s="57"/>
      <c r="I2901" s="57"/>
    </row>
    <row r="2902" spans="6:9" s="58" customFormat="1" ht="12.75">
      <c r="F2902" s="57"/>
      <c r="I2902" s="57"/>
    </row>
    <row r="2903" spans="6:9" s="58" customFormat="1" ht="12.75">
      <c r="F2903" s="57"/>
      <c r="I2903" s="57"/>
    </row>
    <row r="2904" spans="6:9" s="58" customFormat="1" ht="12.75">
      <c r="F2904" s="57"/>
      <c r="I2904" s="57"/>
    </row>
    <row r="2905" spans="6:9" s="58" customFormat="1" ht="12.75">
      <c r="F2905" s="57"/>
      <c r="I2905" s="57"/>
    </row>
    <row r="2906" spans="6:9" s="58" customFormat="1" ht="12.75">
      <c r="F2906" s="57"/>
      <c r="I2906" s="57"/>
    </row>
    <row r="2907" spans="6:9" s="58" customFormat="1" ht="12.75">
      <c r="F2907" s="57"/>
      <c r="I2907" s="57"/>
    </row>
    <row r="2908" spans="6:9" s="58" customFormat="1" ht="12.75">
      <c r="F2908" s="57"/>
      <c r="I2908" s="57"/>
    </row>
    <row r="2909" spans="6:9" s="58" customFormat="1" ht="12.75">
      <c r="F2909" s="57"/>
      <c r="I2909" s="57"/>
    </row>
    <row r="2910" spans="6:9" s="58" customFormat="1" ht="12.75">
      <c r="F2910" s="57"/>
      <c r="I2910" s="57"/>
    </row>
    <row r="2911" spans="6:9" s="58" customFormat="1" ht="12.75">
      <c r="F2911" s="57"/>
      <c r="I2911" s="57"/>
    </row>
    <row r="2912" spans="6:9" s="58" customFormat="1" ht="12.75">
      <c r="F2912" s="57"/>
      <c r="I2912" s="57"/>
    </row>
    <row r="2913" spans="6:9" s="58" customFormat="1" ht="12.75">
      <c r="F2913" s="57"/>
      <c r="I2913" s="57"/>
    </row>
    <row r="2914" spans="6:9" s="58" customFormat="1" ht="12.75">
      <c r="F2914" s="57"/>
      <c r="I2914" s="57"/>
    </row>
    <row r="2915" spans="6:9" s="58" customFormat="1" ht="12.75">
      <c r="F2915" s="57"/>
      <c r="I2915" s="57"/>
    </row>
    <row r="2916" spans="6:9" s="58" customFormat="1" ht="12.75">
      <c r="F2916" s="57"/>
      <c r="I2916" s="57"/>
    </row>
    <row r="2917" spans="6:9" s="58" customFormat="1" ht="12.75">
      <c r="F2917" s="57"/>
      <c r="I2917" s="57"/>
    </row>
    <row r="2918" spans="6:9" s="58" customFormat="1" ht="12.75">
      <c r="F2918" s="57"/>
      <c r="I2918" s="57"/>
    </row>
    <row r="2919" spans="6:9" s="58" customFormat="1" ht="12.75">
      <c r="F2919" s="57"/>
      <c r="I2919" s="57"/>
    </row>
    <row r="2920" spans="6:9" s="58" customFormat="1" ht="12.75">
      <c r="F2920" s="57"/>
      <c r="I2920" s="57"/>
    </row>
    <row r="2921" spans="6:9" s="58" customFormat="1" ht="12.75">
      <c r="F2921" s="57"/>
      <c r="I2921" s="57"/>
    </row>
    <row r="2922" spans="6:9" s="58" customFormat="1" ht="12.75">
      <c r="F2922" s="57"/>
      <c r="I2922" s="57"/>
    </row>
    <row r="2923" spans="6:9" s="58" customFormat="1" ht="12.75">
      <c r="F2923" s="57"/>
      <c r="I2923" s="57"/>
    </row>
    <row r="2924" spans="6:9" s="58" customFormat="1" ht="12.75">
      <c r="F2924" s="57"/>
      <c r="I2924" s="57"/>
    </row>
    <row r="2925" spans="6:9" s="58" customFormat="1" ht="12.75">
      <c r="F2925" s="57"/>
      <c r="I2925" s="57"/>
    </row>
    <row r="2926" spans="6:9" s="58" customFormat="1" ht="12.75">
      <c r="F2926" s="57"/>
      <c r="I2926" s="57"/>
    </row>
    <row r="2927" spans="6:9" s="58" customFormat="1" ht="12.75">
      <c r="F2927" s="57"/>
      <c r="I2927" s="57"/>
    </row>
    <row r="2928" spans="6:9" s="58" customFormat="1" ht="12.75">
      <c r="F2928" s="57"/>
      <c r="I2928" s="57"/>
    </row>
    <row r="2929" spans="6:9" s="58" customFormat="1" ht="12.75">
      <c r="F2929" s="57"/>
      <c r="I2929" s="57"/>
    </row>
    <row r="2930" spans="6:9" s="58" customFormat="1" ht="12.75">
      <c r="F2930" s="57"/>
      <c r="I2930" s="57"/>
    </row>
    <row r="2931" spans="6:9" s="58" customFormat="1" ht="12.75">
      <c r="F2931" s="57"/>
      <c r="I2931" s="57"/>
    </row>
    <row r="2932" spans="6:9" s="58" customFormat="1" ht="12.75">
      <c r="F2932" s="57"/>
      <c r="I2932" s="57"/>
    </row>
    <row r="2933" spans="6:9" s="58" customFormat="1" ht="12.75">
      <c r="F2933" s="57"/>
      <c r="I2933" s="57"/>
    </row>
    <row r="2934" spans="6:9" s="58" customFormat="1" ht="12.75">
      <c r="F2934" s="57"/>
      <c r="I2934" s="57"/>
    </row>
    <row r="2935" spans="6:9" s="58" customFormat="1" ht="12.75">
      <c r="F2935" s="57"/>
      <c r="I2935" s="57"/>
    </row>
    <row r="2936" spans="6:9" s="58" customFormat="1" ht="12.75">
      <c r="F2936" s="57"/>
      <c r="I2936" s="57"/>
    </row>
    <row r="2937" spans="6:9" s="58" customFormat="1" ht="12.75">
      <c r="F2937" s="57"/>
      <c r="I2937" s="57"/>
    </row>
    <row r="2938" spans="6:9" s="58" customFormat="1" ht="12.75">
      <c r="F2938" s="57"/>
      <c r="I2938" s="57"/>
    </row>
    <row r="2939" spans="6:9" s="58" customFormat="1" ht="12.75">
      <c r="F2939" s="57"/>
      <c r="I2939" s="57"/>
    </row>
    <row r="2940" spans="6:9" s="58" customFormat="1" ht="12.75">
      <c r="F2940" s="57"/>
      <c r="I2940" s="57"/>
    </row>
    <row r="2941" spans="6:9" s="58" customFormat="1" ht="12.75">
      <c r="F2941" s="57"/>
      <c r="I2941" s="57"/>
    </row>
    <row r="2942" spans="6:9" s="58" customFormat="1" ht="12.75">
      <c r="F2942" s="57"/>
      <c r="I2942" s="57"/>
    </row>
    <row r="2943" spans="6:9" s="58" customFormat="1" ht="12.75">
      <c r="F2943" s="57"/>
      <c r="I2943" s="57"/>
    </row>
    <row r="2944" spans="6:9" s="58" customFormat="1" ht="12.75">
      <c r="F2944" s="57"/>
      <c r="I2944" s="57"/>
    </row>
    <row r="2945" spans="6:9" s="58" customFormat="1" ht="12.75">
      <c r="F2945" s="57"/>
      <c r="I2945" s="57"/>
    </row>
    <row r="2946" spans="6:9" s="58" customFormat="1" ht="12.75">
      <c r="F2946" s="57"/>
      <c r="I2946" s="57"/>
    </row>
    <row r="2947" spans="6:9" s="58" customFormat="1" ht="12.75">
      <c r="F2947" s="57"/>
      <c r="I2947" s="57"/>
    </row>
    <row r="2948" spans="6:9" s="58" customFormat="1" ht="12.75">
      <c r="F2948" s="57"/>
      <c r="I2948" s="57"/>
    </row>
    <row r="2949" spans="6:9" s="58" customFormat="1" ht="12.75">
      <c r="F2949" s="57"/>
      <c r="I2949" s="57"/>
    </row>
    <row r="2950" spans="6:9" s="58" customFormat="1" ht="12.75">
      <c r="F2950" s="57"/>
      <c r="I2950" s="57"/>
    </row>
    <row r="2951" spans="6:9" s="58" customFormat="1" ht="12.75">
      <c r="F2951" s="57"/>
      <c r="I2951" s="57"/>
    </row>
    <row r="2952" spans="6:9" s="58" customFormat="1" ht="12.75">
      <c r="F2952" s="57"/>
      <c r="I2952" s="57"/>
    </row>
    <row r="2953" spans="6:9" s="58" customFormat="1" ht="12.75">
      <c r="F2953" s="57"/>
      <c r="I2953" s="57"/>
    </row>
    <row r="2954" spans="6:9" s="58" customFormat="1" ht="12.75">
      <c r="F2954" s="57"/>
      <c r="I2954" s="57"/>
    </row>
    <row r="2955" spans="6:9" s="58" customFormat="1" ht="12.75">
      <c r="F2955" s="57"/>
      <c r="I2955" s="57"/>
    </row>
    <row r="2956" spans="6:9" s="58" customFormat="1" ht="12.75">
      <c r="F2956" s="57"/>
      <c r="I2956" s="57"/>
    </row>
    <row r="2957" spans="6:9" s="58" customFormat="1" ht="12.75">
      <c r="F2957" s="57"/>
      <c r="I2957" s="57"/>
    </row>
    <row r="2958" spans="6:9" s="58" customFormat="1" ht="12.75">
      <c r="F2958" s="57"/>
      <c r="I2958" s="57"/>
    </row>
    <row r="2959" spans="6:9" s="58" customFormat="1" ht="12.75">
      <c r="F2959" s="57"/>
      <c r="I2959" s="57"/>
    </row>
    <row r="2960" spans="6:9" s="58" customFormat="1" ht="12.75">
      <c r="F2960" s="57"/>
      <c r="I2960" s="57"/>
    </row>
    <row r="2961" spans="6:9" s="58" customFormat="1" ht="12.75">
      <c r="F2961" s="57"/>
      <c r="I2961" s="57"/>
    </row>
    <row r="2962" spans="6:9" s="58" customFormat="1" ht="12.75">
      <c r="F2962" s="57"/>
      <c r="I2962" s="57"/>
    </row>
    <row r="2963" spans="6:9" s="58" customFormat="1" ht="12.75">
      <c r="F2963" s="57"/>
      <c r="I2963" s="57"/>
    </row>
    <row r="2964" spans="6:9" s="58" customFormat="1" ht="12.75">
      <c r="F2964" s="57"/>
      <c r="I2964" s="57"/>
    </row>
    <row r="2965" spans="6:9" s="58" customFormat="1" ht="12.75">
      <c r="F2965" s="57"/>
      <c r="I2965" s="57"/>
    </row>
    <row r="2966" spans="6:9" s="58" customFormat="1" ht="12.75">
      <c r="F2966" s="57"/>
      <c r="I2966" s="57"/>
    </row>
    <row r="2967" spans="6:9" s="58" customFormat="1" ht="12.75">
      <c r="F2967" s="57"/>
      <c r="I2967" s="57"/>
    </row>
    <row r="2968" spans="6:9" s="58" customFormat="1" ht="12.75">
      <c r="F2968" s="57"/>
      <c r="I2968" s="57"/>
    </row>
    <row r="2969" spans="6:9" s="58" customFormat="1" ht="12.75">
      <c r="F2969" s="57"/>
      <c r="I2969" s="57"/>
    </row>
    <row r="2970" spans="6:9" s="58" customFormat="1" ht="12.75">
      <c r="F2970" s="57"/>
      <c r="I2970" s="57"/>
    </row>
    <row r="2971" spans="6:9" s="58" customFormat="1" ht="12.75">
      <c r="F2971" s="57"/>
      <c r="I2971" s="57"/>
    </row>
    <row r="2972" spans="6:9" s="58" customFormat="1" ht="12.75">
      <c r="F2972" s="57"/>
      <c r="I2972" s="57"/>
    </row>
    <row r="2973" spans="6:9" s="58" customFormat="1" ht="12.75">
      <c r="F2973" s="57"/>
      <c r="I2973" s="57"/>
    </row>
    <row r="2974" spans="6:9" s="58" customFormat="1" ht="12.75">
      <c r="F2974" s="57"/>
      <c r="I2974" s="57"/>
    </row>
    <row r="2975" spans="6:9" s="58" customFormat="1" ht="12.75">
      <c r="F2975" s="57"/>
      <c r="I2975" s="57"/>
    </row>
    <row r="2976" spans="6:9" s="58" customFormat="1" ht="12.75">
      <c r="F2976" s="57"/>
      <c r="I2976" s="57"/>
    </row>
    <row r="2977" spans="6:9" s="58" customFormat="1" ht="12.75">
      <c r="F2977" s="57"/>
      <c r="I2977" s="57"/>
    </row>
    <row r="2978" spans="6:9" s="58" customFormat="1" ht="12.75">
      <c r="F2978" s="57"/>
      <c r="I2978" s="57"/>
    </row>
    <row r="2979" spans="6:9" s="58" customFormat="1" ht="12.75">
      <c r="F2979" s="57"/>
      <c r="I2979" s="57"/>
    </row>
    <row r="2980" spans="6:9" s="58" customFormat="1" ht="12.75">
      <c r="F2980" s="57"/>
      <c r="I2980" s="57"/>
    </row>
    <row r="2981" spans="6:9" s="58" customFormat="1" ht="12.75">
      <c r="F2981" s="57"/>
      <c r="I2981" s="57"/>
    </row>
    <row r="2982" spans="6:9" s="58" customFormat="1" ht="12.75">
      <c r="F2982" s="57"/>
      <c r="I2982" s="57"/>
    </row>
    <row r="2983" spans="6:9" s="58" customFormat="1" ht="12.75">
      <c r="F2983" s="57"/>
      <c r="I2983" s="57"/>
    </row>
    <row r="2984" spans="6:9" s="58" customFormat="1" ht="12.75">
      <c r="F2984" s="57"/>
      <c r="I2984" s="57"/>
    </row>
    <row r="2985" spans="6:9" s="58" customFormat="1" ht="12.75">
      <c r="F2985" s="57"/>
      <c r="I2985" s="57"/>
    </row>
    <row r="2986" spans="6:9" s="58" customFormat="1" ht="12.75">
      <c r="F2986" s="57"/>
      <c r="I2986" s="57"/>
    </row>
    <row r="2987" spans="6:9" s="58" customFormat="1" ht="12.75">
      <c r="F2987" s="57"/>
      <c r="I2987" s="57"/>
    </row>
    <row r="2988" spans="6:9" s="58" customFormat="1" ht="12.75">
      <c r="F2988" s="57"/>
      <c r="I2988" s="57"/>
    </row>
    <row r="2989" spans="6:9" s="58" customFormat="1" ht="12.75">
      <c r="F2989" s="57"/>
      <c r="I2989" s="57"/>
    </row>
    <row r="2990" spans="6:9" s="58" customFormat="1" ht="12.75">
      <c r="F2990" s="57"/>
      <c r="I2990" s="57"/>
    </row>
    <row r="2991" spans="6:9" s="58" customFormat="1" ht="12.75">
      <c r="F2991" s="57"/>
      <c r="I2991" s="57"/>
    </row>
    <row r="2992" spans="6:9" s="58" customFormat="1" ht="12.75">
      <c r="F2992" s="57"/>
      <c r="I2992" s="57"/>
    </row>
    <row r="2993" spans="6:9" s="58" customFormat="1" ht="12.75">
      <c r="F2993" s="57"/>
      <c r="I2993" s="57"/>
    </row>
    <row r="2994" spans="6:9" s="58" customFormat="1" ht="12.75">
      <c r="F2994" s="57"/>
      <c r="I2994" s="57"/>
    </row>
    <row r="2995" spans="6:9" s="58" customFormat="1" ht="12.75">
      <c r="F2995" s="57"/>
      <c r="I2995" s="57"/>
    </row>
    <row r="2996" spans="6:9" s="58" customFormat="1" ht="12.75">
      <c r="F2996" s="57"/>
      <c r="I2996" s="57"/>
    </row>
    <row r="2997" spans="6:9" s="58" customFormat="1" ht="12.75">
      <c r="F2997" s="57"/>
      <c r="I2997" s="57"/>
    </row>
    <row r="2998" spans="6:9" s="58" customFormat="1" ht="12.75">
      <c r="F2998" s="57"/>
      <c r="I2998" s="57"/>
    </row>
    <row r="2999" spans="6:9" s="58" customFormat="1" ht="12.75">
      <c r="F2999" s="57"/>
      <c r="I2999" s="57"/>
    </row>
    <row r="3000" spans="6:9" s="58" customFormat="1" ht="12.75">
      <c r="F3000" s="57"/>
      <c r="I3000" s="57"/>
    </row>
    <row r="3001" spans="6:9" s="58" customFormat="1" ht="12.75">
      <c r="F3001" s="57"/>
      <c r="I3001" s="57"/>
    </row>
    <row r="3002" spans="6:9" s="58" customFormat="1" ht="12.75">
      <c r="F3002" s="57"/>
      <c r="I3002" s="57"/>
    </row>
    <row r="3003" spans="6:9" s="58" customFormat="1" ht="12.75">
      <c r="F3003" s="57"/>
      <c r="I3003" s="57"/>
    </row>
    <row r="3004" spans="6:9" s="58" customFormat="1" ht="12.75">
      <c r="F3004" s="57"/>
      <c r="I3004" s="57"/>
    </row>
    <row r="3005" spans="6:9" s="58" customFormat="1" ht="12.75">
      <c r="F3005" s="57"/>
      <c r="I3005" s="57"/>
    </row>
    <row r="3006" spans="6:9" s="58" customFormat="1" ht="12.75">
      <c r="F3006" s="57"/>
      <c r="I3006" s="57"/>
    </row>
    <row r="3007" spans="6:9" s="58" customFormat="1" ht="12.75">
      <c r="F3007" s="57"/>
      <c r="I3007" s="57"/>
    </row>
    <row r="3008" spans="6:9" s="58" customFormat="1" ht="12.75">
      <c r="F3008" s="57"/>
      <c r="I3008" s="57"/>
    </row>
    <row r="3009" spans="6:9" s="58" customFormat="1" ht="12.75">
      <c r="F3009" s="57"/>
      <c r="I3009" s="57"/>
    </row>
    <row r="3010" spans="6:9" s="58" customFormat="1" ht="12.75">
      <c r="F3010" s="57"/>
      <c r="I3010" s="57"/>
    </row>
    <row r="3011" spans="6:9" s="58" customFormat="1" ht="12.75">
      <c r="F3011" s="57"/>
      <c r="I3011" s="57"/>
    </row>
    <row r="3012" spans="6:9" s="58" customFormat="1" ht="12.75">
      <c r="F3012" s="57"/>
      <c r="I3012" s="57"/>
    </row>
    <row r="3013" spans="6:9" s="58" customFormat="1" ht="12.75">
      <c r="F3013" s="57"/>
      <c r="I3013" s="57"/>
    </row>
    <row r="3014" spans="6:9" s="58" customFormat="1" ht="12.75">
      <c r="F3014" s="57"/>
      <c r="I3014" s="57"/>
    </row>
    <row r="3015" spans="6:9" s="58" customFormat="1" ht="12.75">
      <c r="F3015" s="57"/>
      <c r="I3015" s="57"/>
    </row>
    <row r="3016" spans="6:9" s="58" customFormat="1" ht="12.75">
      <c r="F3016" s="57"/>
      <c r="I3016" s="57"/>
    </row>
    <row r="3017" spans="6:9" s="58" customFormat="1" ht="12.75">
      <c r="F3017" s="57"/>
      <c r="I3017" s="57"/>
    </row>
    <row r="3018" spans="6:9" s="58" customFormat="1" ht="12.75">
      <c r="F3018" s="57"/>
      <c r="I3018" s="57"/>
    </row>
    <row r="3019" spans="6:9" s="58" customFormat="1" ht="12.75">
      <c r="F3019" s="57"/>
      <c r="I3019" s="57"/>
    </row>
    <row r="3020" spans="6:9" s="58" customFormat="1" ht="12.75">
      <c r="F3020" s="57"/>
      <c r="I3020" s="57"/>
    </row>
    <row r="3021" spans="6:9" s="58" customFormat="1" ht="12.75">
      <c r="F3021" s="57"/>
      <c r="I3021" s="57"/>
    </row>
    <row r="3022" spans="6:9" s="58" customFormat="1" ht="12.75">
      <c r="F3022" s="57"/>
      <c r="I3022" s="57"/>
    </row>
    <row r="3023" spans="6:9" s="58" customFormat="1" ht="12.75">
      <c r="F3023" s="57"/>
      <c r="I3023" s="57"/>
    </row>
    <row r="3024" spans="6:9" s="58" customFormat="1" ht="12.75">
      <c r="F3024" s="57"/>
      <c r="I3024" s="57"/>
    </row>
    <row r="3025" spans="6:9" s="58" customFormat="1" ht="12.75">
      <c r="F3025" s="57"/>
      <c r="I3025" s="57"/>
    </row>
    <row r="3026" spans="6:9" s="58" customFormat="1" ht="12.75">
      <c r="F3026" s="57"/>
      <c r="I3026" s="57"/>
    </row>
    <row r="3027" spans="6:9" s="58" customFormat="1" ht="12.75">
      <c r="F3027" s="57"/>
      <c r="I3027" s="57"/>
    </row>
    <row r="3028" spans="6:9" s="58" customFormat="1" ht="12.75">
      <c r="F3028" s="57"/>
      <c r="I3028" s="57"/>
    </row>
    <row r="3029" spans="6:9" s="58" customFormat="1" ht="12.75">
      <c r="F3029" s="57"/>
      <c r="I3029" s="57"/>
    </row>
    <row r="3030" spans="6:9" s="58" customFormat="1" ht="12.75">
      <c r="F3030" s="57"/>
      <c r="I3030" s="57"/>
    </row>
    <row r="3031" spans="6:9" s="58" customFormat="1" ht="12.75">
      <c r="F3031" s="57"/>
      <c r="I3031" s="57"/>
    </row>
    <row r="3032" spans="6:9" s="58" customFormat="1" ht="12.75">
      <c r="F3032" s="57"/>
      <c r="I3032" s="57"/>
    </row>
    <row r="3033" spans="6:9" s="58" customFormat="1" ht="12.75">
      <c r="F3033" s="57"/>
      <c r="I3033" s="57"/>
    </row>
    <row r="3034" spans="6:9" s="58" customFormat="1" ht="12.75">
      <c r="F3034" s="57"/>
      <c r="I3034" s="57"/>
    </row>
    <row r="3035" spans="6:9" s="58" customFormat="1" ht="12.75">
      <c r="F3035" s="57"/>
      <c r="I3035" s="57"/>
    </row>
    <row r="3036" spans="6:9" s="58" customFormat="1" ht="12.75">
      <c r="F3036" s="57"/>
      <c r="I3036" s="57"/>
    </row>
    <row r="3037" spans="6:9" s="58" customFormat="1" ht="12.75">
      <c r="F3037" s="57"/>
      <c r="I3037" s="57"/>
    </row>
    <row r="3038" spans="6:9" s="58" customFormat="1" ht="12.75">
      <c r="F3038" s="57"/>
      <c r="I3038" s="57"/>
    </row>
    <row r="3039" spans="6:9" s="58" customFormat="1" ht="12.75">
      <c r="F3039" s="57"/>
      <c r="I3039" s="57"/>
    </row>
    <row r="3040" spans="6:9" s="58" customFormat="1" ht="12.75">
      <c r="F3040" s="57"/>
      <c r="I3040" s="57"/>
    </row>
    <row r="3041" spans="6:9" s="58" customFormat="1" ht="12.75">
      <c r="F3041" s="57"/>
      <c r="I3041" s="57"/>
    </row>
    <row r="3042" spans="6:9" s="58" customFormat="1" ht="12.75">
      <c r="F3042" s="57"/>
      <c r="I3042" s="57"/>
    </row>
    <row r="3043" spans="6:9" s="58" customFormat="1" ht="12.75">
      <c r="F3043" s="57"/>
      <c r="I3043" s="57"/>
    </row>
    <row r="3044" spans="6:9" s="58" customFormat="1" ht="12.75">
      <c r="F3044" s="57"/>
      <c r="I3044" s="57"/>
    </row>
    <row r="3045" spans="6:9" s="58" customFormat="1" ht="12.75">
      <c r="F3045" s="57"/>
      <c r="I3045" s="57"/>
    </row>
    <row r="3046" spans="6:9" s="58" customFormat="1" ht="12.75">
      <c r="F3046" s="57"/>
      <c r="I3046" s="57"/>
    </row>
    <row r="3047" spans="6:9" s="58" customFormat="1" ht="12.75">
      <c r="F3047" s="57"/>
      <c r="I3047" s="57"/>
    </row>
    <row r="3048" spans="6:9" s="58" customFormat="1" ht="12.75">
      <c r="F3048" s="57"/>
      <c r="I3048" s="57"/>
    </row>
    <row r="3049" spans="6:9" s="58" customFormat="1" ht="12.75">
      <c r="F3049" s="57"/>
      <c r="I3049" s="57"/>
    </row>
    <row r="3050" spans="6:9" s="58" customFormat="1" ht="12.75">
      <c r="F3050" s="57"/>
      <c r="I3050" s="57"/>
    </row>
    <row r="3051" spans="6:9" s="58" customFormat="1" ht="12.75">
      <c r="F3051" s="57"/>
      <c r="I3051" s="57"/>
    </row>
    <row r="3052" spans="6:9" s="58" customFormat="1" ht="12.75">
      <c r="F3052" s="57"/>
      <c r="I3052" s="57"/>
    </row>
    <row r="3053" spans="6:9" s="58" customFormat="1" ht="12.75">
      <c r="F3053" s="57"/>
      <c r="I3053" s="57"/>
    </row>
    <row r="3054" spans="6:9" s="58" customFormat="1" ht="12.75">
      <c r="F3054" s="57"/>
      <c r="I3054" s="57"/>
    </row>
    <row r="3055" spans="6:9" s="58" customFormat="1" ht="12.75">
      <c r="F3055" s="57"/>
      <c r="I3055" s="57"/>
    </row>
    <row r="3056" spans="6:9" s="58" customFormat="1" ht="12.75">
      <c r="F3056" s="57"/>
      <c r="I3056" s="57"/>
    </row>
    <row r="3057" spans="6:9" s="58" customFormat="1" ht="12.75">
      <c r="F3057" s="57"/>
      <c r="I3057" s="57"/>
    </row>
    <row r="3058" spans="6:9" s="58" customFormat="1" ht="12.75">
      <c r="F3058" s="57"/>
      <c r="I3058" s="57"/>
    </row>
    <row r="3059" spans="6:9" s="58" customFormat="1" ht="12.75">
      <c r="F3059" s="57"/>
      <c r="I3059" s="57"/>
    </row>
    <row r="3060" spans="6:9" s="58" customFormat="1" ht="12.75">
      <c r="F3060" s="57"/>
      <c r="I3060" s="57"/>
    </row>
    <row r="3061" spans="6:9" s="58" customFormat="1" ht="12.75">
      <c r="F3061" s="57"/>
      <c r="I3061" s="57"/>
    </row>
    <row r="3062" spans="6:9" s="58" customFormat="1" ht="12.75">
      <c r="F3062" s="57"/>
      <c r="I3062" s="57"/>
    </row>
    <row r="3063" spans="6:9" s="58" customFormat="1" ht="12.75">
      <c r="F3063" s="57"/>
      <c r="I3063" s="57"/>
    </row>
    <row r="3064" spans="6:9" s="58" customFormat="1" ht="12.75">
      <c r="F3064" s="57"/>
      <c r="I3064" s="57"/>
    </row>
    <row r="3065" spans="6:9" s="58" customFormat="1" ht="12.75">
      <c r="F3065" s="57"/>
      <c r="I3065" s="57"/>
    </row>
    <row r="3066" spans="6:9" s="58" customFormat="1" ht="12.75">
      <c r="F3066" s="57"/>
      <c r="I3066" s="57"/>
    </row>
    <row r="3067" spans="6:9" s="58" customFormat="1" ht="12.75">
      <c r="F3067" s="57"/>
      <c r="I3067" s="57"/>
    </row>
    <row r="3068" spans="6:9" s="58" customFormat="1" ht="12.75">
      <c r="F3068" s="57"/>
      <c r="I3068" s="57"/>
    </row>
    <row r="3069" spans="6:9" s="58" customFormat="1" ht="12.75">
      <c r="F3069" s="57"/>
      <c r="I3069" s="57"/>
    </row>
    <row r="3070" spans="6:9" s="58" customFormat="1" ht="12.75">
      <c r="F3070" s="57"/>
      <c r="I3070" s="57"/>
    </row>
    <row r="3071" spans="6:9" s="58" customFormat="1" ht="12.75">
      <c r="F3071" s="57"/>
      <c r="I3071" s="57"/>
    </row>
    <row r="3072" spans="6:9" s="58" customFormat="1" ht="12.75">
      <c r="F3072" s="57"/>
      <c r="I3072" s="57"/>
    </row>
    <row r="3073" spans="6:9" s="58" customFormat="1" ht="12.75">
      <c r="F3073" s="57"/>
      <c r="I3073" s="57"/>
    </row>
    <row r="3074" spans="6:9" s="58" customFormat="1" ht="12.75">
      <c r="F3074" s="57"/>
      <c r="I3074" s="57"/>
    </row>
    <row r="3075" spans="6:9" s="58" customFormat="1" ht="12.75">
      <c r="F3075" s="57"/>
      <c r="I3075" s="57"/>
    </row>
    <row r="3076" spans="6:9" s="58" customFormat="1" ht="12.75">
      <c r="F3076" s="57"/>
      <c r="I3076" s="57"/>
    </row>
    <row r="3077" spans="6:9" s="58" customFormat="1" ht="12.75">
      <c r="F3077" s="57"/>
      <c r="I3077" s="57"/>
    </row>
    <row r="3078" spans="6:9" s="58" customFormat="1" ht="12.75">
      <c r="F3078" s="57"/>
      <c r="I3078" s="57"/>
    </row>
    <row r="3079" spans="6:9" s="58" customFormat="1" ht="12.75">
      <c r="F3079" s="57"/>
      <c r="I3079" s="57"/>
    </row>
    <row r="3080" spans="6:9" s="58" customFormat="1" ht="12.75">
      <c r="F3080" s="57"/>
      <c r="I3080" s="57"/>
    </row>
    <row r="3081" spans="6:9" s="58" customFormat="1" ht="12.75">
      <c r="F3081" s="57"/>
      <c r="I3081" s="57"/>
    </row>
    <row r="3082" spans="6:9" s="58" customFormat="1" ht="12.75">
      <c r="F3082" s="57"/>
      <c r="I3082" s="57"/>
    </row>
    <row r="3083" spans="6:9" s="58" customFormat="1" ht="12.75">
      <c r="F3083" s="57"/>
      <c r="I3083" s="57"/>
    </row>
    <row r="3084" spans="6:9" s="58" customFormat="1" ht="12.75">
      <c r="F3084" s="57"/>
      <c r="I3084" s="57"/>
    </row>
    <row r="3085" spans="6:9" s="58" customFormat="1" ht="12.75">
      <c r="F3085" s="57"/>
      <c r="I3085" s="57"/>
    </row>
    <row r="3086" spans="6:9" s="58" customFormat="1" ht="12.75">
      <c r="F3086" s="57"/>
      <c r="I3086" s="57"/>
    </row>
    <row r="3087" spans="6:9" s="58" customFormat="1" ht="12.75">
      <c r="F3087" s="57"/>
      <c r="I3087" s="57"/>
    </row>
    <row r="3088" spans="6:9" s="58" customFormat="1" ht="12.75">
      <c r="F3088" s="57"/>
      <c r="I3088" s="57"/>
    </row>
    <row r="3089" spans="6:9" s="58" customFormat="1" ht="12.75">
      <c r="F3089" s="57"/>
      <c r="I3089" s="57"/>
    </row>
    <row r="3090" spans="6:9" s="58" customFormat="1" ht="12.75">
      <c r="F3090" s="57"/>
      <c r="I3090" s="57"/>
    </row>
    <row r="3091" spans="6:9" s="58" customFormat="1" ht="12.75">
      <c r="F3091" s="57"/>
      <c r="I3091" s="57"/>
    </row>
    <row r="3092" spans="6:9" s="58" customFormat="1" ht="12.75">
      <c r="F3092" s="57"/>
      <c r="I3092" s="57"/>
    </row>
    <row r="3093" spans="6:9" s="58" customFormat="1" ht="12.75">
      <c r="F3093" s="57"/>
      <c r="I3093" s="57"/>
    </row>
    <row r="3094" spans="6:9" s="58" customFormat="1" ht="12.75">
      <c r="F3094" s="57"/>
      <c r="I3094" s="57"/>
    </row>
    <row r="3095" spans="6:9" s="58" customFormat="1" ht="12.75">
      <c r="F3095" s="57"/>
      <c r="I3095" s="57"/>
    </row>
    <row r="3096" spans="6:9" s="58" customFormat="1" ht="12.75">
      <c r="F3096" s="57"/>
      <c r="I3096" s="57"/>
    </row>
    <row r="3097" spans="6:9" s="58" customFormat="1" ht="12.75">
      <c r="F3097" s="57"/>
      <c r="I3097" s="57"/>
    </row>
    <row r="3098" spans="6:9" s="58" customFormat="1" ht="12.75">
      <c r="F3098" s="57"/>
      <c r="I3098" s="57"/>
    </row>
    <row r="3099" spans="6:9" s="58" customFormat="1" ht="12.75">
      <c r="F3099" s="57"/>
      <c r="I3099" s="57"/>
    </row>
    <row r="3100" spans="6:9" s="58" customFormat="1" ht="12.75">
      <c r="F3100" s="57"/>
      <c r="I3100" s="57"/>
    </row>
    <row r="3101" spans="6:9" s="58" customFormat="1" ht="12.75">
      <c r="F3101" s="57"/>
      <c r="I3101" s="57"/>
    </row>
    <row r="3102" spans="6:9" s="58" customFormat="1" ht="12.75">
      <c r="F3102" s="57"/>
      <c r="I3102" s="57"/>
    </row>
    <row r="3103" spans="6:9" s="58" customFormat="1" ht="12.75">
      <c r="F3103" s="57"/>
      <c r="I3103" s="57"/>
    </row>
    <row r="3104" spans="6:9" s="58" customFormat="1" ht="12.75">
      <c r="F3104" s="57"/>
      <c r="I3104" s="57"/>
    </row>
    <row r="3105" spans="6:9" s="58" customFormat="1" ht="12.75">
      <c r="F3105" s="57"/>
      <c r="I3105" s="57"/>
    </row>
    <row r="3106" spans="6:9" s="58" customFormat="1" ht="12.75">
      <c r="F3106" s="57"/>
      <c r="I3106" s="57"/>
    </row>
    <row r="3107" spans="6:9" s="58" customFormat="1" ht="12.75">
      <c r="F3107" s="57"/>
      <c r="I3107" s="57"/>
    </row>
    <row r="3108" spans="6:9" s="58" customFormat="1" ht="12.75">
      <c r="F3108" s="57"/>
      <c r="I3108" s="57"/>
    </row>
    <row r="3109" spans="6:9" s="58" customFormat="1" ht="12.75">
      <c r="F3109" s="57"/>
      <c r="I3109" s="57"/>
    </row>
    <row r="3110" spans="6:9" s="58" customFormat="1" ht="12.75">
      <c r="F3110" s="57"/>
      <c r="I3110" s="57"/>
    </row>
    <row r="3111" spans="6:9" s="58" customFormat="1" ht="12.75">
      <c r="F3111" s="57"/>
      <c r="I3111" s="57"/>
    </row>
    <row r="3112" spans="6:9" s="58" customFormat="1" ht="12.75">
      <c r="F3112" s="57"/>
      <c r="I3112" s="57"/>
    </row>
    <row r="3113" spans="6:9" s="58" customFormat="1" ht="12.75">
      <c r="F3113" s="57"/>
      <c r="I3113" s="57"/>
    </row>
    <row r="3114" spans="6:9" s="58" customFormat="1" ht="12.75">
      <c r="F3114" s="57"/>
      <c r="I3114" s="57"/>
    </row>
    <row r="3115" spans="6:9" s="58" customFormat="1" ht="12.75">
      <c r="F3115" s="57"/>
      <c r="I3115" s="57"/>
    </row>
    <row r="3116" spans="6:9" s="58" customFormat="1" ht="12.75">
      <c r="F3116" s="57"/>
      <c r="I3116" s="57"/>
    </row>
    <row r="3117" spans="6:9" s="58" customFormat="1" ht="12.75">
      <c r="F3117" s="57"/>
      <c r="I3117" s="57"/>
    </row>
    <row r="3118" spans="6:9" s="58" customFormat="1" ht="12.75">
      <c r="F3118" s="57"/>
      <c r="I3118" s="57"/>
    </row>
    <row r="3119" spans="6:9" s="58" customFormat="1" ht="12.75">
      <c r="F3119" s="57"/>
      <c r="I3119" s="57"/>
    </row>
    <row r="3120" spans="6:9" s="58" customFormat="1" ht="12.75">
      <c r="F3120" s="57"/>
      <c r="I3120" s="57"/>
    </row>
    <row r="3121" spans="6:9" s="58" customFormat="1" ht="12.75">
      <c r="F3121" s="57"/>
      <c r="I3121" s="57"/>
    </row>
    <row r="3122" spans="6:9" s="58" customFormat="1" ht="12.75">
      <c r="F3122" s="57"/>
      <c r="I3122" s="57"/>
    </row>
    <row r="3123" spans="6:9" s="58" customFormat="1" ht="12.75">
      <c r="F3123" s="57"/>
      <c r="I3123" s="57"/>
    </row>
    <row r="3124" spans="6:9" s="58" customFormat="1" ht="12.75">
      <c r="F3124" s="57"/>
      <c r="I3124" s="57"/>
    </row>
    <row r="3125" spans="6:9" s="58" customFormat="1" ht="12.75">
      <c r="F3125" s="57"/>
      <c r="I3125" s="57"/>
    </row>
    <row r="3126" spans="6:9" s="58" customFormat="1" ht="12.75">
      <c r="F3126" s="57"/>
      <c r="I3126" s="57"/>
    </row>
    <row r="3127" spans="6:9" s="58" customFormat="1" ht="12.75">
      <c r="F3127" s="57"/>
      <c r="I3127" s="57"/>
    </row>
    <row r="3128" spans="6:9" s="58" customFormat="1" ht="12.75">
      <c r="F3128" s="57"/>
      <c r="I3128" s="57"/>
    </row>
    <row r="3129" spans="6:9" s="58" customFormat="1" ht="12.75">
      <c r="F3129" s="57"/>
      <c r="I3129" s="57"/>
    </row>
    <row r="3130" spans="6:9" s="58" customFormat="1" ht="12.75">
      <c r="F3130" s="57"/>
      <c r="I3130" s="57"/>
    </row>
    <row r="3131" spans="6:9" s="58" customFormat="1" ht="12.75">
      <c r="F3131" s="57"/>
      <c r="I3131" s="57"/>
    </row>
    <row r="3132" spans="6:9" s="58" customFormat="1" ht="12.75">
      <c r="F3132" s="57"/>
      <c r="I3132" s="57"/>
    </row>
    <row r="3133" spans="6:9" s="58" customFormat="1" ht="12.75">
      <c r="F3133" s="57"/>
      <c r="I3133" s="57"/>
    </row>
    <row r="3134" spans="6:9" s="58" customFormat="1" ht="12.75">
      <c r="F3134" s="57"/>
      <c r="I3134" s="57"/>
    </row>
    <row r="3135" spans="6:9" s="58" customFormat="1" ht="12.75">
      <c r="F3135" s="57"/>
      <c r="I3135" s="57"/>
    </row>
    <row r="3136" spans="6:9" s="58" customFormat="1" ht="12.75">
      <c r="F3136" s="57"/>
      <c r="I3136" s="57"/>
    </row>
    <row r="3137" spans="6:9" s="58" customFormat="1" ht="12.75">
      <c r="F3137" s="57"/>
      <c r="I3137" s="57"/>
    </row>
    <row r="3138" spans="6:9" s="58" customFormat="1" ht="12.75">
      <c r="F3138" s="57"/>
      <c r="I3138" s="57"/>
    </row>
    <row r="3139" spans="6:9" s="58" customFormat="1" ht="12.75">
      <c r="F3139" s="57"/>
      <c r="I3139" s="57"/>
    </row>
    <row r="3140" spans="6:9" s="58" customFormat="1" ht="12.75">
      <c r="F3140" s="57"/>
      <c r="I3140" s="57"/>
    </row>
    <row r="3141" spans="6:9" s="58" customFormat="1" ht="12.75">
      <c r="F3141" s="57"/>
      <c r="I3141" s="57"/>
    </row>
    <row r="3142" spans="6:9" s="58" customFormat="1" ht="12.75">
      <c r="F3142" s="57"/>
      <c r="I3142" s="57"/>
    </row>
    <row r="3143" spans="6:9" s="58" customFormat="1" ht="12.75">
      <c r="F3143" s="57"/>
      <c r="I3143" s="57"/>
    </row>
    <row r="3144" spans="6:9" s="58" customFormat="1" ht="12.75">
      <c r="F3144" s="57"/>
      <c r="I3144" s="57"/>
    </row>
    <row r="3145" spans="6:9" s="58" customFormat="1" ht="12.75">
      <c r="F3145" s="57"/>
      <c r="I3145" s="57"/>
    </row>
    <row r="3146" spans="6:9" s="58" customFormat="1" ht="12.75">
      <c r="F3146" s="57"/>
      <c r="I3146" s="57"/>
    </row>
    <row r="3147" spans="6:9" s="58" customFormat="1" ht="12.75">
      <c r="F3147" s="57"/>
      <c r="I3147" s="57"/>
    </row>
    <row r="3148" spans="6:9" s="58" customFormat="1" ht="12.75">
      <c r="F3148" s="57"/>
      <c r="I3148" s="57"/>
    </row>
    <row r="3149" spans="6:9" s="58" customFormat="1" ht="12.75">
      <c r="F3149" s="57"/>
      <c r="I3149" s="57"/>
    </row>
    <row r="3150" spans="6:9" s="58" customFormat="1" ht="12.75">
      <c r="F3150" s="57"/>
      <c r="I3150" s="57"/>
    </row>
    <row r="3151" spans="6:9" s="58" customFormat="1" ht="12.75">
      <c r="F3151" s="57"/>
      <c r="I3151" s="57"/>
    </row>
    <row r="3152" spans="6:9" s="58" customFormat="1" ht="12.75">
      <c r="F3152" s="57"/>
      <c r="I3152" s="57"/>
    </row>
    <row r="3153" spans="6:9" s="58" customFormat="1" ht="12.75">
      <c r="F3153" s="57"/>
      <c r="I3153" s="57"/>
    </row>
    <row r="3154" spans="6:9" s="58" customFormat="1" ht="12.75">
      <c r="F3154" s="57"/>
      <c r="I3154" s="57"/>
    </row>
    <row r="3155" spans="6:9" s="58" customFormat="1" ht="12.75">
      <c r="F3155" s="57"/>
      <c r="I3155" s="57"/>
    </row>
    <row r="3156" spans="6:9" s="58" customFormat="1" ht="12.75">
      <c r="F3156" s="57"/>
      <c r="I3156" s="57"/>
    </row>
    <row r="3157" spans="6:9" s="58" customFormat="1" ht="12.75">
      <c r="F3157" s="57"/>
      <c r="I3157" s="57"/>
    </row>
    <row r="3158" spans="6:9" s="58" customFormat="1" ht="12.75">
      <c r="F3158" s="57"/>
      <c r="I3158" s="57"/>
    </row>
    <row r="3159" spans="6:9" s="58" customFormat="1" ht="12.75">
      <c r="F3159" s="57"/>
      <c r="I3159" s="57"/>
    </row>
    <row r="3160" spans="6:9" s="58" customFormat="1" ht="12.75">
      <c r="F3160" s="57"/>
      <c r="I3160" s="57"/>
    </row>
    <row r="3161" spans="6:9" s="58" customFormat="1" ht="12.75">
      <c r="F3161" s="57"/>
      <c r="I3161" s="57"/>
    </row>
    <row r="3162" spans="6:9" s="58" customFormat="1" ht="12.75">
      <c r="F3162" s="57"/>
      <c r="I3162" s="57"/>
    </row>
    <row r="3163" spans="6:9" s="58" customFormat="1" ht="12.75">
      <c r="F3163" s="57"/>
      <c r="I3163" s="57"/>
    </row>
    <row r="3164" spans="6:9" s="58" customFormat="1" ht="12.75">
      <c r="F3164" s="57"/>
      <c r="I3164" s="57"/>
    </row>
    <row r="3165" spans="6:9" s="58" customFormat="1" ht="12.75">
      <c r="F3165" s="57"/>
      <c r="I3165" s="57"/>
    </row>
    <row r="3166" spans="6:9" s="58" customFormat="1" ht="12.75">
      <c r="F3166" s="57"/>
      <c r="I3166" s="57"/>
    </row>
    <row r="3167" spans="6:9" s="58" customFormat="1" ht="12.75">
      <c r="F3167" s="57"/>
      <c r="I3167" s="57"/>
    </row>
    <row r="3168" spans="6:9" s="58" customFormat="1" ht="12.75">
      <c r="F3168" s="57"/>
      <c r="I3168" s="57"/>
    </row>
    <row r="3169" spans="6:9" s="58" customFormat="1" ht="12.75">
      <c r="F3169" s="57"/>
      <c r="I3169" s="57"/>
    </row>
    <row r="3170" spans="6:9" s="58" customFormat="1" ht="12.75">
      <c r="F3170" s="57"/>
      <c r="I3170" s="57"/>
    </row>
    <row r="3171" spans="6:9" s="58" customFormat="1" ht="12.75">
      <c r="F3171" s="57"/>
      <c r="I3171" s="57"/>
    </row>
    <row r="3172" spans="6:9" s="58" customFormat="1" ht="12.75">
      <c r="F3172" s="57"/>
      <c r="I3172" s="57"/>
    </row>
    <row r="3173" spans="6:9" s="58" customFormat="1" ht="12.75">
      <c r="F3173" s="57"/>
      <c r="I3173" s="57"/>
    </row>
    <row r="3174" spans="6:9" s="58" customFormat="1" ht="12.75">
      <c r="F3174" s="57"/>
      <c r="I3174" s="57"/>
    </row>
    <row r="3175" spans="6:9" s="58" customFormat="1" ht="12.75">
      <c r="F3175" s="57"/>
      <c r="I3175" s="57"/>
    </row>
    <row r="3176" spans="6:9" s="58" customFormat="1" ht="12.75">
      <c r="F3176" s="57"/>
      <c r="I3176" s="57"/>
    </row>
    <row r="3177" spans="6:9" s="58" customFormat="1" ht="12.75">
      <c r="F3177" s="57"/>
      <c r="I3177" s="57"/>
    </row>
    <row r="3178" spans="6:9" s="58" customFormat="1" ht="12.75">
      <c r="F3178" s="57"/>
      <c r="I3178" s="57"/>
    </row>
    <row r="3179" spans="6:9" s="58" customFormat="1" ht="12.75">
      <c r="F3179" s="57"/>
      <c r="I3179" s="57"/>
    </row>
    <row r="3180" spans="6:9" s="58" customFormat="1" ht="12.75">
      <c r="F3180" s="57"/>
      <c r="I3180" s="57"/>
    </row>
    <row r="3181" spans="6:9" s="58" customFormat="1" ht="12.75">
      <c r="F3181" s="57"/>
      <c r="I3181" s="57"/>
    </row>
    <row r="3182" spans="6:9" s="58" customFormat="1" ht="12.75">
      <c r="F3182" s="57"/>
      <c r="I3182" s="57"/>
    </row>
    <row r="3183" spans="6:9" s="58" customFormat="1" ht="12.75">
      <c r="F3183" s="57"/>
      <c r="I3183" s="57"/>
    </row>
    <row r="3184" spans="6:9" s="58" customFormat="1" ht="12.75">
      <c r="F3184" s="57"/>
      <c r="I3184" s="57"/>
    </row>
    <row r="3185" spans="6:9" s="58" customFormat="1" ht="12.75">
      <c r="F3185" s="57"/>
      <c r="I3185" s="57"/>
    </row>
    <row r="3186" spans="6:9" s="58" customFormat="1" ht="12.75">
      <c r="F3186" s="57"/>
      <c r="I3186" s="57"/>
    </row>
    <row r="3187" spans="6:9" s="58" customFormat="1" ht="12.75">
      <c r="F3187" s="57"/>
      <c r="I3187" s="57"/>
    </row>
    <row r="3188" spans="6:9" s="58" customFormat="1" ht="12.75">
      <c r="F3188" s="57"/>
      <c r="I3188" s="57"/>
    </row>
    <row r="3189" spans="6:9" s="58" customFormat="1" ht="12.75">
      <c r="F3189" s="57"/>
      <c r="I3189" s="57"/>
    </row>
    <row r="3190" spans="6:9" s="58" customFormat="1" ht="12.75">
      <c r="F3190" s="57"/>
      <c r="I3190" s="57"/>
    </row>
    <row r="3191" spans="6:9" s="58" customFormat="1" ht="12.75">
      <c r="F3191" s="57"/>
      <c r="I3191" s="57"/>
    </row>
    <row r="3192" spans="6:9" s="58" customFormat="1" ht="12.75">
      <c r="F3192" s="57"/>
      <c r="I3192" s="57"/>
    </row>
    <row r="3193" spans="6:9" s="58" customFormat="1" ht="12.75">
      <c r="F3193" s="57"/>
      <c r="I3193" s="57"/>
    </row>
    <row r="3194" spans="6:9" s="58" customFormat="1" ht="12.75">
      <c r="F3194" s="57"/>
      <c r="I3194" s="57"/>
    </row>
    <row r="3195" spans="6:9" s="58" customFormat="1" ht="12.75">
      <c r="F3195" s="57"/>
      <c r="I3195" s="57"/>
    </row>
    <row r="3196" spans="6:9" s="58" customFormat="1" ht="12.75">
      <c r="F3196" s="57"/>
      <c r="I3196" s="57"/>
    </row>
    <row r="3197" spans="6:9" s="58" customFormat="1" ht="12.75">
      <c r="F3197" s="57"/>
      <c r="I3197" s="57"/>
    </row>
    <row r="3198" spans="6:9" s="58" customFormat="1" ht="12.75">
      <c r="F3198" s="57"/>
      <c r="I3198" s="57"/>
    </row>
    <row r="3199" spans="6:9" s="58" customFormat="1" ht="12.75">
      <c r="F3199" s="57"/>
      <c r="I3199" s="57"/>
    </row>
    <row r="3200" spans="6:9" s="58" customFormat="1" ht="12.75">
      <c r="F3200" s="57"/>
      <c r="I3200" s="57"/>
    </row>
    <row r="3201" spans="6:9" s="58" customFormat="1" ht="12.75">
      <c r="F3201" s="57"/>
      <c r="I3201" s="57"/>
    </row>
    <row r="3202" spans="6:9" s="58" customFormat="1" ht="12.75">
      <c r="F3202" s="57"/>
      <c r="I3202" s="57"/>
    </row>
    <row r="3203" spans="6:9" s="58" customFormat="1" ht="12.75">
      <c r="F3203" s="57"/>
      <c r="I3203" s="57"/>
    </row>
    <row r="3204" spans="6:9" s="58" customFormat="1" ht="12.75">
      <c r="F3204" s="57"/>
      <c r="I3204" s="57"/>
    </row>
    <row r="3205" spans="6:9" s="58" customFormat="1" ht="12.75">
      <c r="F3205" s="57"/>
      <c r="I3205" s="57"/>
    </row>
    <row r="3206" spans="6:9" s="58" customFormat="1" ht="12.75">
      <c r="F3206" s="57"/>
      <c r="I3206" s="57"/>
    </row>
    <row r="3207" spans="6:9" s="58" customFormat="1" ht="12.75">
      <c r="F3207" s="57"/>
      <c r="I3207" s="57"/>
    </row>
    <row r="3208" spans="6:9" s="58" customFormat="1" ht="12.75">
      <c r="F3208" s="57"/>
      <c r="I3208" s="57"/>
    </row>
    <row r="3209" spans="6:9" s="58" customFormat="1" ht="12.75">
      <c r="F3209" s="57"/>
      <c r="I3209" s="57"/>
    </row>
    <row r="3210" spans="6:9" s="58" customFormat="1" ht="12.75">
      <c r="F3210" s="57"/>
      <c r="I3210" s="57"/>
    </row>
    <row r="3211" spans="6:9" s="58" customFormat="1" ht="12.75">
      <c r="F3211" s="57"/>
      <c r="I3211" s="57"/>
    </row>
    <row r="3212" spans="6:9" s="58" customFormat="1" ht="12.75">
      <c r="F3212" s="57"/>
      <c r="I3212" s="57"/>
    </row>
    <row r="3213" spans="6:9" s="58" customFormat="1" ht="12.75">
      <c r="F3213" s="57"/>
      <c r="I3213" s="57"/>
    </row>
    <row r="3214" spans="6:9" s="58" customFormat="1" ht="12.75">
      <c r="F3214" s="57"/>
      <c r="I3214" s="57"/>
    </row>
    <row r="3215" spans="6:9" s="58" customFormat="1" ht="12.75">
      <c r="F3215" s="57"/>
      <c r="I3215" s="57"/>
    </row>
    <row r="3216" spans="6:9" s="58" customFormat="1" ht="12.75">
      <c r="F3216" s="57"/>
      <c r="I3216" s="57"/>
    </row>
    <row r="3217" spans="6:9" s="58" customFormat="1" ht="12.75">
      <c r="F3217" s="57"/>
      <c r="I3217" s="57"/>
    </row>
    <row r="3218" spans="6:9" s="58" customFormat="1" ht="12.75">
      <c r="F3218" s="57"/>
      <c r="I3218" s="57"/>
    </row>
    <row r="3219" spans="6:9" s="58" customFormat="1" ht="12.75">
      <c r="F3219" s="57"/>
      <c r="I3219" s="57"/>
    </row>
    <row r="3220" spans="6:9" s="58" customFormat="1" ht="12.75">
      <c r="F3220" s="57"/>
      <c r="I3220" s="57"/>
    </row>
    <row r="3221" spans="6:9" s="58" customFormat="1" ht="12.75">
      <c r="F3221" s="57"/>
      <c r="I3221" s="57"/>
    </row>
    <row r="3222" spans="6:9" s="58" customFormat="1" ht="12.75">
      <c r="F3222" s="57"/>
      <c r="I3222" s="57"/>
    </row>
    <row r="3223" spans="6:9" s="58" customFormat="1" ht="12.75">
      <c r="F3223" s="57"/>
      <c r="I3223" s="57"/>
    </row>
    <row r="3224" spans="6:9" s="58" customFormat="1" ht="12.75">
      <c r="F3224" s="57"/>
      <c r="I3224" s="57"/>
    </row>
    <row r="3225" spans="6:9" s="58" customFormat="1" ht="12.75">
      <c r="F3225" s="57"/>
      <c r="I3225" s="57"/>
    </row>
    <row r="3226" spans="6:9" s="58" customFormat="1" ht="12.75">
      <c r="F3226" s="57"/>
      <c r="I3226" s="57"/>
    </row>
    <row r="3227" spans="6:9" s="58" customFormat="1" ht="12.75">
      <c r="F3227" s="57"/>
      <c r="I3227" s="57"/>
    </row>
    <row r="3228" spans="6:9" s="58" customFormat="1" ht="12.75">
      <c r="F3228" s="57"/>
      <c r="I3228" s="57"/>
    </row>
    <row r="3229" spans="6:9" s="58" customFormat="1" ht="12.75">
      <c r="F3229" s="57"/>
      <c r="I3229" s="57"/>
    </row>
    <row r="3230" spans="6:9" s="58" customFormat="1" ht="12.75">
      <c r="F3230" s="57"/>
      <c r="I3230" s="57"/>
    </row>
    <row r="3231" spans="6:9" s="58" customFormat="1" ht="12.75">
      <c r="F3231" s="57"/>
      <c r="I3231" s="57"/>
    </row>
    <row r="3232" spans="6:9" s="58" customFormat="1" ht="12.75">
      <c r="F3232" s="57"/>
      <c r="I3232" s="57"/>
    </row>
    <row r="3233" spans="6:9" s="58" customFormat="1" ht="12.75">
      <c r="F3233" s="57"/>
      <c r="I3233" s="57"/>
    </row>
    <row r="3234" spans="6:9" s="58" customFormat="1" ht="12.75">
      <c r="F3234" s="57"/>
      <c r="I3234" s="57"/>
    </row>
    <row r="3235" spans="6:9" s="58" customFormat="1" ht="12.75">
      <c r="F3235" s="57"/>
      <c r="I3235" s="57"/>
    </row>
    <row r="3236" spans="6:9" s="58" customFormat="1" ht="12.75">
      <c r="F3236" s="57"/>
      <c r="I3236" s="57"/>
    </row>
    <row r="3237" spans="6:9" s="58" customFormat="1" ht="12.75">
      <c r="F3237" s="57"/>
      <c r="I3237" s="57"/>
    </row>
    <row r="3238" spans="6:9" s="58" customFormat="1" ht="12.75">
      <c r="F3238" s="57"/>
      <c r="I3238" s="57"/>
    </row>
    <row r="3239" spans="6:9" s="58" customFormat="1" ht="12.75">
      <c r="F3239" s="57"/>
      <c r="I3239" s="57"/>
    </row>
    <row r="3240" spans="6:9" s="58" customFormat="1" ht="12.75">
      <c r="F3240" s="57"/>
      <c r="I3240" s="57"/>
    </row>
    <row r="3241" spans="6:9" s="58" customFormat="1" ht="12.75">
      <c r="F3241" s="57"/>
      <c r="I3241" s="57"/>
    </row>
    <row r="3242" spans="6:9" s="58" customFormat="1" ht="12.75">
      <c r="F3242" s="57"/>
      <c r="I3242" s="57"/>
    </row>
    <row r="3243" spans="6:9" s="58" customFormat="1" ht="12.75">
      <c r="F3243" s="57"/>
      <c r="I3243" s="57"/>
    </row>
    <row r="3244" spans="6:9" s="58" customFormat="1" ht="12.75">
      <c r="F3244" s="57"/>
      <c r="I3244" s="57"/>
    </row>
    <row r="3245" spans="6:9" s="58" customFormat="1" ht="12.75">
      <c r="F3245" s="57"/>
      <c r="I3245" s="57"/>
    </row>
    <row r="3246" spans="6:9" s="58" customFormat="1" ht="12.75">
      <c r="F3246" s="57"/>
      <c r="I3246" s="57"/>
    </row>
    <row r="3247" spans="6:9" s="58" customFormat="1" ht="12.75">
      <c r="F3247" s="57"/>
      <c r="I3247" s="57"/>
    </row>
    <row r="3248" spans="6:9" s="58" customFormat="1" ht="12.75">
      <c r="F3248" s="57"/>
      <c r="I3248" s="57"/>
    </row>
    <row r="3249" spans="6:9" s="58" customFormat="1" ht="12.75">
      <c r="F3249" s="57"/>
      <c r="I3249" s="57"/>
    </row>
    <row r="3250" spans="6:9" s="58" customFormat="1" ht="12.75">
      <c r="F3250" s="57"/>
      <c r="I3250" s="57"/>
    </row>
    <row r="3251" spans="6:9" s="58" customFormat="1" ht="12.75">
      <c r="F3251" s="57"/>
      <c r="I3251" s="57"/>
    </row>
    <row r="3252" spans="6:9" s="58" customFormat="1" ht="12.75">
      <c r="F3252" s="57"/>
      <c r="I3252" s="57"/>
    </row>
    <row r="3253" spans="6:9" s="58" customFormat="1" ht="12.75">
      <c r="F3253" s="57"/>
      <c r="I3253" s="57"/>
    </row>
    <row r="3254" spans="6:9" s="58" customFormat="1" ht="12.75">
      <c r="F3254" s="57"/>
      <c r="I3254" s="57"/>
    </row>
    <row r="3255" spans="6:9" s="58" customFormat="1" ht="12.75">
      <c r="F3255" s="57"/>
      <c r="I3255" s="57"/>
    </row>
    <row r="3256" spans="6:9" s="58" customFormat="1" ht="12.75">
      <c r="F3256" s="57"/>
      <c r="I3256" s="57"/>
    </row>
    <row r="3257" spans="6:9" s="58" customFormat="1" ht="12.75">
      <c r="F3257" s="57"/>
      <c r="I3257" s="57"/>
    </row>
    <row r="3258" spans="6:9" s="58" customFormat="1" ht="12.75">
      <c r="F3258" s="57"/>
      <c r="I3258" s="57"/>
    </row>
    <row r="3259" spans="6:9" s="58" customFormat="1" ht="12.75">
      <c r="F3259" s="57"/>
      <c r="I3259" s="57"/>
    </row>
    <row r="3260" spans="6:9" s="58" customFormat="1" ht="12.75">
      <c r="F3260" s="57"/>
      <c r="I3260" s="57"/>
    </row>
    <row r="3261" spans="6:9" s="58" customFormat="1" ht="12.75">
      <c r="F3261" s="57"/>
      <c r="I3261" s="57"/>
    </row>
    <row r="3262" spans="6:9" s="58" customFormat="1" ht="12.75">
      <c r="F3262" s="57"/>
      <c r="I3262" s="57"/>
    </row>
    <row r="3263" spans="6:9" s="58" customFormat="1" ht="12.75">
      <c r="F3263" s="57"/>
      <c r="I3263" s="57"/>
    </row>
    <row r="3264" spans="6:9" s="58" customFormat="1" ht="12.75">
      <c r="F3264" s="57"/>
      <c r="I3264" s="57"/>
    </row>
    <row r="3265" spans="6:9" s="58" customFormat="1" ht="12.75">
      <c r="F3265" s="57"/>
      <c r="I3265" s="57"/>
    </row>
    <row r="3266" spans="6:9" s="58" customFormat="1" ht="12.75">
      <c r="F3266" s="57"/>
      <c r="I3266" s="57"/>
    </row>
    <row r="3267" spans="6:9" s="58" customFormat="1" ht="12.75">
      <c r="F3267" s="57"/>
      <c r="I3267" s="57"/>
    </row>
    <row r="3268" spans="6:9" s="58" customFormat="1" ht="12.75">
      <c r="F3268" s="57"/>
      <c r="I3268" s="57"/>
    </row>
    <row r="3269" spans="6:9" s="58" customFormat="1" ht="12.75">
      <c r="F3269" s="57"/>
      <c r="I3269" s="57"/>
    </row>
    <row r="3270" spans="6:9" s="58" customFormat="1" ht="12.75">
      <c r="F3270" s="57"/>
      <c r="I3270" s="57"/>
    </row>
    <row r="3271" spans="6:9" s="58" customFormat="1" ht="12.75">
      <c r="F3271" s="57"/>
      <c r="I3271" s="57"/>
    </row>
    <row r="3272" spans="6:9" s="58" customFormat="1" ht="12.75">
      <c r="F3272" s="57"/>
      <c r="I3272" s="57"/>
    </row>
    <row r="3273" spans="6:9" s="58" customFormat="1" ht="12.75">
      <c r="F3273" s="57"/>
      <c r="I3273" s="57"/>
    </row>
    <row r="3274" spans="6:9" s="58" customFormat="1" ht="12.75">
      <c r="F3274" s="57"/>
      <c r="I3274" s="57"/>
    </row>
    <row r="3275" spans="6:9" s="58" customFormat="1" ht="12.75">
      <c r="F3275" s="57"/>
      <c r="I3275" s="57"/>
    </row>
    <row r="3276" spans="6:9" s="58" customFormat="1" ht="12.75">
      <c r="F3276" s="57"/>
      <c r="I3276" s="57"/>
    </row>
    <row r="3277" spans="6:9" s="58" customFormat="1" ht="12.75">
      <c r="F3277" s="57"/>
      <c r="I3277" s="57"/>
    </row>
    <row r="3278" spans="6:9" s="58" customFormat="1" ht="12.75">
      <c r="F3278" s="57"/>
      <c r="I3278" s="57"/>
    </row>
    <row r="3279" spans="6:9" s="58" customFormat="1" ht="12.75">
      <c r="F3279" s="57"/>
      <c r="I3279" s="57"/>
    </row>
    <row r="3280" spans="6:9" s="58" customFormat="1" ht="12.75">
      <c r="F3280" s="57"/>
      <c r="I3280" s="57"/>
    </row>
    <row r="3281" spans="6:9" s="58" customFormat="1" ht="12.75">
      <c r="F3281" s="57"/>
      <c r="I3281" s="57"/>
    </row>
    <row r="3282" spans="6:9" s="58" customFormat="1" ht="12.75">
      <c r="F3282" s="57"/>
      <c r="I3282" s="57"/>
    </row>
    <row r="3283" spans="6:9" s="58" customFormat="1" ht="12.75">
      <c r="F3283" s="57"/>
      <c r="I3283" s="57"/>
    </row>
    <row r="3284" spans="6:9" s="58" customFormat="1" ht="12.75">
      <c r="F3284" s="57"/>
      <c r="I3284" s="57"/>
    </row>
    <row r="3285" spans="6:9" s="58" customFormat="1" ht="12.75">
      <c r="F3285" s="57"/>
      <c r="I3285" s="57"/>
    </row>
    <row r="3286" spans="6:9" s="58" customFormat="1" ht="12.75">
      <c r="F3286" s="57"/>
      <c r="I3286" s="57"/>
    </row>
    <row r="3287" spans="6:9" s="58" customFormat="1" ht="12.75">
      <c r="F3287" s="57"/>
      <c r="I3287" s="57"/>
    </row>
    <row r="3288" spans="6:9" s="58" customFormat="1" ht="12.75">
      <c r="F3288" s="57"/>
      <c r="I3288" s="57"/>
    </row>
    <row r="3289" spans="6:9" s="58" customFormat="1" ht="12.75">
      <c r="F3289" s="57"/>
      <c r="I3289" s="57"/>
    </row>
    <row r="3290" spans="6:9" s="58" customFormat="1" ht="12.75">
      <c r="F3290" s="57"/>
      <c r="I3290" s="57"/>
    </row>
    <row r="3291" spans="6:9" s="58" customFormat="1" ht="12.75">
      <c r="F3291" s="57"/>
      <c r="I3291" s="57"/>
    </row>
    <row r="3292" spans="6:9" s="58" customFormat="1" ht="12.75">
      <c r="F3292" s="57"/>
      <c r="I3292" s="57"/>
    </row>
    <row r="3293" spans="6:9" s="58" customFormat="1" ht="12.75">
      <c r="F3293" s="57"/>
      <c r="I3293" s="57"/>
    </row>
    <row r="3294" spans="6:9" s="58" customFormat="1" ht="12.75">
      <c r="F3294" s="57"/>
      <c r="I3294" s="57"/>
    </row>
    <row r="3295" spans="6:9" s="58" customFormat="1" ht="12.75">
      <c r="F3295" s="57"/>
      <c r="I3295" s="57"/>
    </row>
    <row r="3296" spans="6:9" s="58" customFormat="1" ht="12.75">
      <c r="F3296" s="57"/>
      <c r="I3296" s="57"/>
    </row>
    <row r="3297" spans="6:9" s="58" customFormat="1" ht="12.75">
      <c r="F3297" s="57"/>
      <c r="I3297" s="57"/>
    </row>
    <row r="3298" spans="6:9" s="58" customFormat="1" ht="12.75">
      <c r="F3298" s="57"/>
      <c r="I3298" s="57"/>
    </row>
    <row r="3299" spans="6:9" s="58" customFormat="1" ht="12.75">
      <c r="F3299" s="57"/>
      <c r="I3299" s="57"/>
    </row>
    <row r="3300" spans="6:9" s="58" customFormat="1" ht="12.75">
      <c r="F3300" s="57"/>
      <c r="I3300" s="57"/>
    </row>
    <row r="3301" spans="6:9" s="58" customFormat="1" ht="12.75">
      <c r="F3301" s="57"/>
      <c r="I3301" s="57"/>
    </row>
    <row r="3302" spans="6:9" s="58" customFormat="1" ht="12.75">
      <c r="F3302" s="57"/>
      <c r="I3302" s="57"/>
    </row>
    <row r="3303" spans="6:9" s="58" customFormat="1" ht="12.75">
      <c r="F3303" s="57"/>
      <c r="I3303" s="57"/>
    </row>
    <row r="3304" spans="6:9" s="58" customFormat="1" ht="12.75">
      <c r="F3304" s="57"/>
      <c r="I3304" s="57"/>
    </row>
    <row r="3305" spans="6:9" s="58" customFormat="1" ht="12.75">
      <c r="F3305" s="57"/>
      <c r="I3305" s="57"/>
    </row>
    <row r="3306" spans="6:9" s="58" customFormat="1" ht="12.75">
      <c r="F3306" s="57"/>
      <c r="I3306" s="57"/>
    </row>
    <row r="3307" spans="6:9" s="58" customFormat="1" ht="12.75">
      <c r="F3307" s="57"/>
      <c r="I3307" s="57"/>
    </row>
    <row r="3308" spans="6:9" s="58" customFormat="1" ht="12.75">
      <c r="F3308" s="57"/>
      <c r="I3308" s="57"/>
    </row>
    <row r="3309" spans="6:9" s="58" customFormat="1" ht="12.75">
      <c r="F3309" s="57"/>
      <c r="I3309" s="57"/>
    </row>
    <row r="3310" spans="6:9" s="58" customFormat="1" ht="12.75">
      <c r="F3310" s="57"/>
      <c r="I3310" s="57"/>
    </row>
    <row r="3311" spans="6:9" s="58" customFormat="1" ht="12.75">
      <c r="F3311" s="57"/>
      <c r="I3311" s="57"/>
    </row>
    <row r="3312" spans="6:9" s="58" customFormat="1" ht="12.75">
      <c r="F3312" s="57"/>
      <c r="I3312" s="57"/>
    </row>
    <row r="3313" spans="6:9" s="58" customFormat="1" ht="12.75">
      <c r="F3313" s="57"/>
      <c r="I3313" s="57"/>
    </row>
    <row r="3314" spans="6:9" s="58" customFormat="1" ht="12.75">
      <c r="F3314" s="57"/>
      <c r="I3314" s="57"/>
    </row>
    <row r="3315" spans="6:9" s="58" customFormat="1" ht="12.75">
      <c r="F3315" s="57"/>
      <c r="I3315" s="57"/>
    </row>
    <row r="3316" spans="6:9" s="58" customFormat="1" ht="12.75">
      <c r="F3316" s="57"/>
      <c r="I3316" s="57"/>
    </row>
    <row r="3317" spans="6:9" s="58" customFormat="1" ht="12.75">
      <c r="F3317" s="57"/>
      <c r="I3317" s="57"/>
    </row>
    <row r="3318" spans="6:9" s="58" customFormat="1" ht="12.75">
      <c r="F3318" s="57"/>
      <c r="I3318" s="57"/>
    </row>
    <row r="3319" spans="6:9" s="58" customFormat="1" ht="12.75">
      <c r="F3319" s="57"/>
      <c r="I3319" s="57"/>
    </row>
    <row r="3320" spans="6:9" s="58" customFormat="1" ht="12.75">
      <c r="F3320" s="57"/>
      <c r="I3320" s="57"/>
    </row>
    <row r="3321" spans="6:9" s="58" customFormat="1" ht="12.75">
      <c r="F3321" s="57"/>
      <c r="I3321" s="57"/>
    </row>
    <row r="3322" spans="6:9" s="58" customFormat="1" ht="12.75">
      <c r="F3322" s="57"/>
      <c r="I3322" s="57"/>
    </row>
    <row r="3323" spans="6:9" s="58" customFormat="1" ht="12.75">
      <c r="F3323" s="57"/>
      <c r="I3323" s="57"/>
    </row>
    <row r="3324" spans="6:9" s="58" customFormat="1" ht="12.75">
      <c r="F3324" s="57"/>
      <c r="I3324" s="57"/>
    </row>
    <row r="3325" spans="6:9" s="58" customFormat="1" ht="12.75">
      <c r="F3325" s="57"/>
      <c r="I3325" s="57"/>
    </row>
    <row r="3326" spans="6:9" s="58" customFormat="1" ht="12.75">
      <c r="F3326" s="57"/>
      <c r="I3326" s="57"/>
    </row>
    <row r="3327" spans="6:9" s="58" customFormat="1" ht="12.75">
      <c r="F3327" s="57"/>
      <c r="I3327" s="57"/>
    </row>
    <row r="3328" spans="6:9" s="58" customFormat="1" ht="12.75">
      <c r="F3328" s="57"/>
      <c r="I3328" s="57"/>
    </row>
    <row r="3329" spans="6:9" s="58" customFormat="1" ht="12.75">
      <c r="F3329" s="57"/>
      <c r="I3329" s="57"/>
    </row>
    <row r="3330" spans="6:9" s="58" customFormat="1" ht="12.75">
      <c r="F3330" s="57"/>
      <c r="I3330" s="57"/>
    </row>
    <row r="3331" spans="6:9" s="58" customFormat="1" ht="12.75">
      <c r="F3331" s="57"/>
      <c r="I3331" s="57"/>
    </row>
    <row r="3332" spans="6:9" s="58" customFormat="1" ht="12.75">
      <c r="F3332" s="57"/>
      <c r="I3332" s="57"/>
    </row>
    <row r="3333" spans="6:9" s="58" customFormat="1" ht="12.75">
      <c r="F3333" s="57"/>
      <c r="I3333" s="57"/>
    </row>
    <row r="3334" spans="6:9" s="58" customFormat="1" ht="12.75">
      <c r="F3334" s="57"/>
      <c r="I3334" s="57"/>
    </row>
    <row r="3335" spans="6:9" s="58" customFormat="1" ht="12.75">
      <c r="F3335" s="57"/>
      <c r="I3335" s="57"/>
    </row>
    <row r="3336" spans="6:9" s="58" customFormat="1" ht="12.75">
      <c r="F3336" s="57"/>
      <c r="I3336" s="57"/>
    </row>
    <row r="3337" spans="6:9" s="58" customFormat="1" ht="12.75">
      <c r="F3337" s="57"/>
      <c r="I3337" s="57"/>
    </row>
    <row r="3338" spans="6:9" s="58" customFormat="1" ht="12.75">
      <c r="F3338" s="57"/>
      <c r="I3338" s="57"/>
    </row>
    <row r="3339" spans="6:9" s="58" customFormat="1" ht="12.75">
      <c r="F3339" s="57"/>
      <c r="I3339" s="57"/>
    </row>
    <row r="3340" spans="6:9" s="58" customFormat="1" ht="12.75">
      <c r="F3340" s="57"/>
      <c r="I3340" s="57"/>
    </row>
    <row r="3341" spans="6:9" s="58" customFormat="1" ht="12.75">
      <c r="F3341" s="57"/>
      <c r="I3341" s="57"/>
    </row>
    <row r="3342" spans="6:9" s="58" customFormat="1" ht="12.75">
      <c r="F3342" s="57"/>
      <c r="I3342" s="57"/>
    </row>
    <row r="3343" spans="6:9" s="58" customFormat="1" ht="12.75">
      <c r="F3343" s="57"/>
      <c r="I3343" s="57"/>
    </row>
    <row r="3344" spans="6:9" s="58" customFormat="1" ht="12.75">
      <c r="F3344" s="57"/>
      <c r="I3344" s="57"/>
    </row>
    <row r="3345" spans="6:9" s="58" customFormat="1" ht="12.75">
      <c r="F3345" s="57"/>
      <c r="I3345" s="57"/>
    </row>
    <row r="3346" spans="6:9" s="58" customFormat="1" ht="12.75">
      <c r="F3346" s="57"/>
      <c r="I3346" s="57"/>
    </row>
    <row r="3347" spans="6:9" s="58" customFormat="1" ht="12.75">
      <c r="F3347" s="57"/>
      <c r="I3347" s="57"/>
    </row>
    <row r="3348" spans="6:9" s="58" customFormat="1" ht="12.75">
      <c r="F3348" s="57"/>
      <c r="I3348" s="57"/>
    </row>
    <row r="3349" spans="6:9" s="58" customFormat="1" ht="12.75">
      <c r="F3349" s="57"/>
      <c r="I3349" s="57"/>
    </row>
    <row r="3350" spans="6:9" s="58" customFormat="1" ht="12.75">
      <c r="F3350" s="57"/>
      <c r="I3350" s="57"/>
    </row>
    <row r="3351" spans="6:9" s="58" customFormat="1" ht="12.75">
      <c r="F3351" s="57"/>
      <c r="I3351" s="57"/>
    </row>
    <row r="3352" spans="6:9" s="58" customFormat="1" ht="12.75">
      <c r="F3352" s="57"/>
      <c r="I3352" s="57"/>
    </row>
    <row r="3353" spans="6:9" s="58" customFormat="1" ht="12.75">
      <c r="F3353" s="57"/>
      <c r="I3353" s="57"/>
    </row>
    <row r="3354" spans="6:9" s="58" customFormat="1" ht="12.75">
      <c r="F3354" s="57"/>
      <c r="I3354" s="57"/>
    </row>
    <row r="3355" spans="6:9" s="58" customFormat="1" ht="12.75">
      <c r="F3355" s="57"/>
      <c r="I3355" s="57"/>
    </row>
    <row r="3356" spans="6:9" s="58" customFormat="1" ht="12.75">
      <c r="F3356" s="57"/>
      <c r="I3356" s="57"/>
    </row>
    <row r="3357" spans="6:9" s="58" customFormat="1" ht="12.75">
      <c r="F3357" s="57"/>
      <c r="I3357" s="57"/>
    </row>
    <row r="3358" spans="6:9" s="58" customFormat="1" ht="12.75">
      <c r="F3358" s="57"/>
      <c r="I3358" s="57"/>
    </row>
    <row r="3359" spans="6:9" s="58" customFormat="1" ht="12.75">
      <c r="F3359" s="57"/>
      <c r="I3359" s="57"/>
    </row>
    <row r="3360" spans="6:9" s="58" customFormat="1" ht="12.75">
      <c r="F3360" s="57"/>
      <c r="I3360" s="57"/>
    </row>
    <row r="3361" spans="6:9" s="58" customFormat="1" ht="12.75">
      <c r="F3361" s="57"/>
      <c r="I3361" s="57"/>
    </row>
    <row r="3362" spans="6:9" s="58" customFormat="1" ht="12.75">
      <c r="F3362" s="57"/>
      <c r="I3362" s="57"/>
    </row>
    <row r="3363" spans="6:9" s="58" customFormat="1" ht="12.75">
      <c r="F3363" s="57"/>
      <c r="I3363" s="57"/>
    </row>
    <row r="3364" spans="6:9" s="58" customFormat="1" ht="12.75">
      <c r="F3364" s="57"/>
      <c r="I3364" s="57"/>
    </row>
    <row r="3365" spans="6:9" s="58" customFormat="1" ht="12.75">
      <c r="F3365" s="57"/>
      <c r="I3365" s="57"/>
    </row>
    <row r="3366" spans="6:9" s="58" customFormat="1" ht="12.75">
      <c r="F3366" s="57"/>
      <c r="I3366" s="57"/>
    </row>
    <row r="3367" spans="6:9" s="58" customFormat="1" ht="12.75">
      <c r="F3367" s="57"/>
      <c r="I3367" s="57"/>
    </row>
    <row r="3368" spans="6:9" s="58" customFormat="1" ht="12.75">
      <c r="F3368" s="57"/>
      <c r="I3368" s="57"/>
    </row>
    <row r="3369" spans="6:9" s="58" customFormat="1" ht="12.75">
      <c r="F3369" s="57"/>
      <c r="I3369" s="57"/>
    </row>
    <row r="3370" spans="6:9" s="58" customFormat="1" ht="12.75">
      <c r="F3370" s="57"/>
      <c r="I3370" s="57"/>
    </row>
    <row r="3371" spans="6:9" s="58" customFormat="1" ht="12.75">
      <c r="F3371" s="57"/>
      <c r="I3371" s="57"/>
    </row>
    <row r="3372" spans="6:9" s="58" customFormat="1" ht="12.75">
      <c r="F3372" s="57"/>
      <c r="I3372" s="57"/>
    </row>
    <row r="3373" spans="6:9" s="58" customFormat="1" ht="12.75">
      <c r="F3373" s="57"/>
      <c r="I3373" s="57"/>
    </row>
    <row r="3374" spans="6:9" s="58" customFormat="1" ht="12.75">
      <c r="F3374" s="57"/>
      <c r="I3374" s="57"/>
    </row>
    <row r="3375" spans="6:9" s="58" customFormat="1" ht="12.75">
      <c r="F3375" s="57"/>
      <c r="I3375" s="57"/>
    </row>
    <row r="3376" spans="6:9" s="58" customFormat="1" ht="12.75">
      <c r="F3376" s="57"/>
      <c r="I3376" s="57"/>
    </row>
    <row r="3377" spans="6:9" s="58" customFormat="1" ht="12.75">
      <c r="F3377" s="57"/>
      <c r="I3377" s="57"/>
    </row>
    <row r="3378" spans="6:9" s="58" customFormat="1" ht="12.75">
      <c r="F3378" s="57"/>
      <c r="I3378" s="57"/>
    </row>
    <row r="3379" spans="6:9" s="58" customFormat="1" ht="12.75">
      <c r="F3379" s="57"/>
      <c r="I3379" s="57"/>
    </row>
    <row r="3380" spans="6:9" s="58" customFormat="1" ht="12.75">
      <c r="F3380" s="57"/>
      <c r="I3380" s="57"/>
    </row>
    <row r="3381" spans="6:9" s="58" customFormat="1" ht="12.75">
      <c r="F3381" s="57"/>
      <c r="I3381" s="57"/>
    </row>
    <row r="3382" spans="6:9" s="58" customFormat="1" ht="12.75">
      <c r="F3382" s="57"/>
      <c r="I3382" s="57"/>
    </row>
    <row r="3383" spans="6:9" s="58" customFormat="1" ht="12.75">
      <c r="F3383" s="57"/>
      <c r="I3383" s="57"/>
    </row>
    <row r="3384" spans="6:9" s="58" customFormat="1" ht="12.75">
      <c r="F3384" s="57"/>
      <c r="I3384" s="57"/>
    </row>
    <row r="3385" spans="6:9" s="58" customFormat="1" ht="12.75">
      <c r="F3385" s="57"/>
      <c r="I3385" s="57"/>
    </row>
    <row r="3386" spans="6:9" s="58" customFormat="1" ht="12.75">
      <c r="F3386" s="57"/>
      <c r="I3386" s="57"/>
    </row>
    <row r="3387" spans="6:9" s="58" customFormat="1" ht="12.75">
      <c r="F3387" s="57"/>
      <c r="I3387" s="57"/>
    </row>
    <row r="3388" spans="6:9" s="58" customFormat="1" ht="12.75">
      <c r="F3388" s="57"/>
      <c r="I3388" s="57"/>
    </row>
    <row r="3389" spans="6:9" s="58" customFormat="1" ht="12.75">
      <c r="F3389" s="57"/>
      <c r="I3389" s="57"/>
    </row>
    <row r="3390" spans="6:9" s="58" customFormat="1" ht="12.75">
      <c r="F3390" s="57"/>
      <c r="I3390" s="57"/>
    </row>
    <row r="3391" spans="6:9" s="58" customFormat="1" ht="12.75">
      <c r="F3391" s="57"/>
      <c r="I3391" s="57"/>
    </row>
    <row r="3392" spans="6:9" s="58" customFormat="1" ht="12.75">
      <c r="F3392" s="57"/>
      <c r="I3392" s="57"/>
    </row>
    <row r="3393" spans="6:9" s="58" customFormat="1" ht="12.75">
      <c r="F3393" s="57"/>
      <c r="I3393" s="57"/>
    </row>
    <row r="3394" spans="6:9" s="58" customFormat="1" ht="12.75">
      <c r="F3394" s="57"/>
      <c r="I3394" s="57"/>
    </row>
    <row r="3395" spans="6:9" s="58" customFormat="1" ht="12.75">
      <c r="F3395" s="57"/>
      <c r="I3395" s="57"/>
    </row>
    <row r="3396" spans="6:9" s="58" customFormat="1" ht="12.75">
      <c r="F3396" s="57"/>
      <c r="I3396" s="57"/>
    </row>
    <row r="3397" spans="6:9" s="58" customFormat="1" ht="12.75">
      <c r="F3397" s="57"/>
      <c r="I3397" s="57"/>
    </row>
    <row r="3398" spans="6:9" s="58" customFormat="1" ht="12.75">
      <c r="F3398" s="57"/>
      <c r="I3398" s="57"/>
    </row>
    <row r="3399" spans="6:9" s="58" customFormat="1" ht="12.75">
      <c r="F3399" s="57"/>
      <c r="I3399" s="57"/>
    </row>
    <row r="3400" spans="6:9" s="58" customFormat="1" ht="12.75">
      <c r="F3400" s="57"/>
      <c r="I3400" s="57"/>
    </row>
    <row r="3401" spans="6:9" s="58" customFormat="1" ht="12.75">
      <c r="F3401" s="57"/>
      <c r="I3401" s="57"/>
    </row>
    <row r="3402" spans="6:9" s="58" customFormat="1" ht="12.75">
      <c r="F3402" s="57"/>
      <c r="I3402" s="57"/>
    </row>
    <row r="3403" spans="6:9" s="58" customFormat="1" ht="12.75">
      <c r="F3403" s="57"/>
      <c r="I3403" s="57"/>
    </row>
    <row r="3404" spans="6:9" s="58" customFormat="1" ht="12.75">
      <c r="F3404" s="57"/>
      <c r="I3404" s="57"/>
    </row>
    <row r="3405" spans="6:9" s="58" customFormat="1" ht="12.75">
      <c r="F3405" s="57"/>
      <c r="I3405" s="57"/>
    </row>
    <row r="3406" spans="6:9" s="58" customFormat="1" ht="12.75">
      <c r="F3406" s="57"/>
      <c r="I3406" s="57"/>
    </row>
    <row r="3407" spans="6:9" s="58" customFormat="1" ht="12.75">
      <c r="F3407" s="57"/>
      <c r="I3407" s="57"/>
    </row>
    <row r="3408" spans="6:9" s="58" customFormat="1" ht="12.75">
      <c r="F3408" s="57"/>
      <c r="I3408" s="57"/>
    </row>
    <row r="3409" spans="6:9" s="58" customFormat="1" ht="12.75">
      <c r="F3409" s="57"/>
      <c r="I3409" s="57"/>
    </row>
    <row r="3410" spans="6:9" s="58" customFormat="1" ht="12.75">
      <c r="F3410" s="57"/>
      <c r="I3410" s="57"/>
    </row>
    <row r="3411" spans="6:9" s="58" customFormat="1" ht="12.75">
      <c r="F3411" s="57"/>
      <c r="I3411" s="57"/>
    </row>
    <row r="3412" spans="6:9" s="58" customFormat="1" ht="12.75">
      <c r="F3412" s="57"/>
      <c r="I3412" s="57"/>
    </row>
    <row r="3413" spans="6:9" s="58" customFormat="1" ht="12.75">
      <c r="F3413" s="57"/>
      <c r="I3413" s="57"/>
    </row>
    <row r="3414" spans="6:9" s="58" customFormat="1" ht="12.75">
      <c r="F3414" s="57"/>
      <c r="I3414" s="57"/>
    </row>
    <row r="3415" spans="6:9" s="58" customFormat="1" ht="12.75">
      <c r="F3415" s="57"/>
      <c r="I3415" s="57"/>
    </row>
    <row r="3416" spans="6:9" s="58" customFormat="1" ht="12.75">
      <c r="F3416" s="57"/>
      <c r="I3416" s="57"/>
    </row>
    <row r="3417" spans="6:9" s="58" customFormat="1" ht="12.75">
      <c r="F3417" s="57"/>
      <c r="I3417" s="57"/>
    </row>
    <row r="3418" spans="6:9" s="58" customFormat="1" ht="12.75">
      <c r="F3418" s="57"/>
      <c r="I3418" s="57"/>
    </row>
    <row r="3419" spans="6:9" s="58" customFormat="1" ht="12.75">
      <c r="F3419" s="57"/>
      <c r="I3419" s="57"/>
    </row>
    <row r="3420" spans="6:9" s="58" customFormat="1" ht="12.75">
      <c r="F3420" s="57"/>
      <c r="I3420" s="57"/>
    </row>
    <row r="3421" spans="6:9" s="58" customFormat="1" ht="12.75">
      <c r="F3421" s="57"/>
      <c r="I3421" s="57"/>
    </row>
    <row r="3422" spans="6:9" s="58" customFormat="1" ht="12.75">
      <c r="F3422" s="57"/>
      <c r="I3422" s="57"/>
    </row>
    <row r="3423" spans="6:9" s="58" customFormat="1" ht="12.75">
      <c r="F3423" s="57"/>
      <c r="I3423" s="57"/>
    </row>
    <row r="3424" spans="6:9" s="58" customFormat="1" ht="12.75">
      <c r="F3424" s="57"/>
      <c r="I3424" s="57"/>
    </row>
    <row r="3425" spans="6:9" s="58" customFormat="1" ht="12.75">
      <c r="F3425" s="57"/>
      <c r="I3425" s="57"/>
    </row>
    <row r="3426" spans="6:9" s="58" customFormat="1" ht="12.75">
      <c r="F3426" s="57"/>
      <c r="I3426" s="57"/>
    </row>
    <row r="3427" spans="6:9" s="58" customFormat="1" ht="12.75">
      <c r="F3427" s="57"/>
      <c r="I3427" s="57"/>
    </row>
    <row r="3428" spans="6:9" s="58" customFormat="1" ht="12.75">
      <c r="F3428" s="57"/>
      <c r="I3428" s="57"/>
    </row>
    <row r="3429" spans="6:9" s="58" customFormat="1" ht="12.75">
      <c r="F3429" s="57"/>
      <c r="I3429" s="57"/>
    </row>
    <row r="3430" spans="6:9" s="58" customFormat="1" ht="12.75">
      <c r="F3430" s="57"/>
      <c r="I3430" s="57"/>
    </row>
    <row r="3431" spans="6:9" s="58" customFormat="1" ht="12.75">
      <c r="F3431" s="57"/>
      <c r="I3431" s="57"/>
    </row>
    <row r="3432" spans="6:9" s="58" customFormat="1" ht="12.75">
      <c r="F3432" s="57"/>
      <c r="I3432" s="57"/>
    </row>
    <row r="3433" spans="6:9" s="58" customFormat="1" ht="12.75">
      <c r="F3433" s="57"/>
      <c r="I3433" s="57"/>
    </row>
    <row r="3434" spans="6:9" s="58" customFormat="1" ht="12.75">
      <c r="F3434" s="57"/>
      <c r="I3434" s="57"/>
    </row>
    <row r="3435" spans="6:9" s="58" customFormat="1" ht="12.75">
      <c r="F3435" s="57"/>
      <c r="I3435" s="57"/>
    </row>
    <row r="3436" spans="6:9" s="58" customFormat="1" ht="12.75">
      <c r="F3436" s="57"/>
      <c r="I3436" s="57"/>
    </row>
    <row r="3437" spans="6:9" s="58" customFormat="1" ht="12.75">
      <c r="F3437" s="57"/>
      <c r="I3437" s="57"/>
    </row>
    <row r="3438" spans="6:9" s="58" customFormat="1" ht="12.75">
      <c r="F3438" s="57"/>
      <c r="I3438" s="57"/>
    </row>
    <row r="3439" spans="6:9" s="58" customFormat="1" ht="12.75">
      <c r="F3439" s="57"/>
      <c r="I3439" s="57"/>
    </row>
    <row r="3440" spans="6:9" s="58" customFormat="1" ht="12.75">
      <c r="F3440" s="57"/>
      <c r="I3440" s="57"/>
    </row>
    <row r="3441" spans="6:9" s="58" customFormat="1" ht="12.75">
      <c r="F3441" s="57"/>
      <c r="I3441" s="57"/>
    </row>
    <row r="3442" spans="6:9" s="58" customFormat="1" ht="12.75">
      <c r="F3442" s="57"/>
      <c r="I3442" s="57"/>
    </row>
    <row r="3443" spans="6:9" s="58" customFormat="1" ht="12.75">
      <c r="F3443" s="57"/>
      <c r="I3443" s="57"/>
    </row>
    <row r="3444" spans="6:9" s="58" customFormat="1" ht="12.75">
      <c r="F3444" s="57"/>
      <c r="I3444" s="57"/>
    </row>
    <row r="3445" spans="6:9" s="58" customFormat="1" ht="12.75">
      <c r="F3445" s="57"/>
      <c r="I3445" s="57"/>
    </row>
    <row r="3446" spans="6:9" s="58" customFormat="1" ht="12.75">
      <c r="F3446" s="57"/>
      <c r="I3446" s="57"/>
    </row>
    <row r="3447" spans="6:9" s="58" customFormat="1" ht="12.75">
      <c r="F3447" s="57"/>
      <c r="I3447" s="57"/>
    </row>
    <row r="3448" spans="6:9" s="58" customFormat="1" ht="12.75">
      <c r="F3448" s="57"/>
      <c r="I3448" s="57"/>
    </row>
    <row r="3449" spans="6:9" s="58" customFormat="1" ht="12.75">
      <c r="F3449" s="57"/>
      <c r="I3449" s="57"/>
    </row>
    <row r="3450" spans="6:9" s="58" customFormat="1" ht="12.75">
      <c r="F3450" s="57"/>
      <c r="I3450" s="57"/>
    </row>
    <row r="3451" spans="6:9" s="58" customFormat="1" ht="12.75">
      <c r="F3451" s="57"/>
      <c r="I3451" s="57"/>
    </row>
    <row r="3452" spans="6:9" s="58" customFormat="1" ht="12.75">
      <c r="F3452" s="57"/>
      <c r="I3452" s="57"/>
    </row>
    <row r="3453" spans="6:9" s="58" customFormat="1" ht="12.75">
      <c r="F3453" s="57"/>
      <c r="I3453" s="57"/>
    </row>
    <row r="3454" spans="6:9" s="58" customFormat="1" ht="12.75">
      <c r="F3454" s="57"/>
      <c r="I3454" s="57"/>
    </row>
    <row r="3455" spans="6:9" s="58" customFormat="1" ht="12.75">
      <c r="F3455" s="57"/>
      <c r="I3455" s="57"/>
    </row>
    <row r="3456" spans="6:9" s="58" customFormat="1" ht="12.75">
      <c r="F3456" s="57"/>
      <c r="I3456" s="57"/>
    </row>
    <row r="3457" spans="6:9" s="58" customFormat="1" ht="12.75">
      <c r="F3457" s="57"/>
      <c r="I3457" s="57"/>
    </row>
    <row r="3458" spans="6:9" s="58" customFormat="1" ht="12.75">
      <c r="F3458" s="57"/>
      <c r="I3458" s="57"/>
    </row>
    <row r="3459" spans="6:9" s="58" customFormat="1" ht="12.75">
      <c r="F3459" s="57"/>
      <c r="I3459" s="57"/>
    </row>
    <row r="3460" spans="6:9" s="58" customFormat="1" ht="12.75">
      <c r="F3460" s="57"/>
      <c r="I3460" s="57"/>
    </row>
    <row r="3461" spans="6:9" s="58" customFormat="1" ht="12.75">
      <c r="F3461" s="57"/>
      <c r="I3461" s="57"/>
    </row>
    <row r="3462" spans="6:9" s="58" customFormat="1" ht="12.75">
      <c r="F3462" s="57"/>
      <c r="I3462" s="57"/>
    </row>
    <row r="3463" spans="6:9" s="58" customFormat="1" ht="12.75">
      <c r="F3463" s="57"/>
      <c r="I3463" s="57"/>
    </row>
    <row r="3464" spans="6:9" s="58" customFormat="1" ht="12.75">
      <c r="F3464" s="57"/>
      <c r="I3464" s="57"/>
    </row>
    <row r="3465" spans="6:9" s="58" customFormat="1" ht="12.75">
      <c r="F3465" s="57"/>
      <c r="I3465" s="57"/>
    </row>
    <row r="3466" spans="6:9" s="58" customFormat="1" ht="12.75">
      <c r="F3466" s="57"/>
      <c r="I3466" s="57"/>
    </row>
    <row r="3467" spans="6:9" s="58" customFormat="1" ht="12.75">
      <c r="F3467" s="57"/>
      <c r="I3467" s="57"/>
    </row>
    <row r="3468" spans="6:9" s="58" customFormat="1" ht="12.75">
      <c r="F3468" s="57"/>
      <c r="I3468" s="57"/>
    </row>
    <row r="3469" spans="6:9" s="58" customFormat="1" ht="12.75">
      <c r="F3469" s="57"/>
      <c r="I3469" s="57"/>
    </row>
    <row r="3470" spans="6:9" s="58" customFormat="1" ht="12.75">
      <c r="F3470" s="57"/>
      <c r="I3470" s="57"/>
    </row>
    <row r="3471" spans="6:9" s="58" customFormat="1" ht="12.75">
      <c r="F3471" s="57"/>
      <c r="I3471" s="57"/>
    </row>
    <row r="3472" spans="6:9" s="58" customFormat="1" ht="12.75">
      <c r="F3472" s="57"/>
      <c r="I3472" s="57"/>
    </row>
    <row r="3473" spans="6:9" s="58" customFormat="1" ht="12.75">
      <c r="F3473" s="57"/>
      <c r="I3473" s="57"/>
    </row>
    <row r="3474" spans="6:9" s="58" customFormat="1" ht="12.75">
      <c r="F3474" s="57"/>
      <c r="I3474" s="57"/>
    </row>
    <row r="3475" spans="6:9" s="58" customFormat="1" ht="12.75">
      <c r="F3475" s="57"/>
      <c r="I3475" s="57"/>
    </row>
    <row r="3476" spans="6:9" s="58" customFormat="1" ht="12.75">
      <c r="F3476" s="57"/>
      <c r="I3476" s="57"/>
    </row>
    <row r="3477" spans="6:9" s="58" customFormat="1" ht="12.75">
      <c r="F3477" s="57"/>
      <c r="I3477" s="57"/>
    </row>
    <row r="3478" spans="6:9" s="58" customFormat="1" ht="12.75">
      <c r="F3478" s="57"/>
      <c r="I3478" s="57"/>
    </row>
    <row r="3479" spans="6:9" s="58" customFormat="1" ht="12.75">
      <c r="F3479" s="57"/>
      <c r="I3479" s="57"/>
    </row>
    <row r="3480" spans="6:9" s="58" customFormat="1" ht="12.75">
      <c r="F3480" s="57"/>
      <c r="I3480" s="57"/>
    </row>
    <row r="3481" spans="6:9" s="58" customFormat="1" ht="12.75">
      <c r="F3481" s="57"/>
      <c r="I3481" s="57"/>
    </row>
    <row r="3482" spans="6:9" s="58" customFormat="1" ht="12.75">
      <c r="F3482" s="57"/>
      <c r="I3482" s="57"/>
    </row>
    <row r="3483" spans="6:9" s="58" customFormat="1" ht="12.75">
      <c r="F3483" s="57"/>
      <c r="I3483" s="57"/>
    </row>
    <row r="3484" spans="6:9" s="58" customFormat="1" ht="12.75">
      <c r="F3484" s="57"/>
      <c r="I3484" s="57"/>
    </row>
    <row r="3485" spans="6:9" s="58" customFormat="1" ht="12.75">
      <c r="F3485" s="57"/>
      <c r="I3485" s="57"/>
    </row>
    <row r="3486" spans="6:9" s="58" customFormat="1" ht="12.75">
      <c r="F3486" s="57"/>
      <c r="I3486" s="57"/>
    </row>
    <row r="3487" spans="6:9" s="58" customFormat="1" ht="12.75">
      <c r="F3487" s="57"/>
      <c r="I3487" s="57"/>
    </row>
    <row r="3488" spans="6:9" s="58" customFormat="1" ht="12.75">
      <c r="F3488" s="57"/>
      <c r="I3488" s="57"/>
    </row>
    <row r="3489" spans="6:9" s="58" customFormat="1" ht="12.75">
      <c r="F3489" s="57"/>
      <c r="I3489" s="57"/>
    </row>
    <row r="3490" spans="6:9" s="58" customFormat="1" ht="12.75">
      <c r="F3490" s="57"/>
      <c r="I3490" s="57"/>
    </row>
    <row r="3491" spans="6:9" s="58" customFormat="1" ht="12.75">
      <c r="F3491" s="57"/>
      <c r="I3491" s="57"/>
    </row>
    <row r="3492" spans="6:9" s="58" customFormat="1" ht="12.75">
      <c r="F3492" s="57"/>
      <c r="I3492" s="57"/>
    </row>
    <row r="3493" spans="6:9" s="58" customFormat="1" ht="12.75">
      <c r="F3493" s="57"/>
      <c r="I3493" s="57"/>
    </row>
    <row r="3494" spans="6:9" s="58" customFormat="1" ht="12.75">
      <c r="F3494" s="57"/>
      <c r="I3494" s="57"/>
    </row>
    <row r="3495" spans="6:9" s="58" customFormat="1" ht="12.75">
      <c r="F3495" s="57"/>
      <c r="I3495" s="57"/>
    </row>
    <row r="3496" spans="6:9" s="58" customFormat="1" ht="12.75">
      <c r="F3496" s="57"/>
      <c r="I3496" s="57"/>
    </row>
    <row r="3497" spans="6:9" s="58" customFormat="1" ht="12.75">
      <c r="F3497" s="57"/>
      <c r="I3497" s="57"/>
    </row>
    <row r="3498" spans="6:9" s="58" customFormat="1" ht="12.75">
      <c r="F3498" s="57"/>
      <c r="I3498" s="57"/>
    </row>
    <row r="3499" spans="6:9" s="58" customFormat="1" ht="12.75">
      <c r="F3499" s="57"/>
      <c r="I3499" s="57"/>
    </row>
    <row r="3500" spans="6:9" s="58" customFormat="1" ht="12.75">
      <c r="F3500" s="57"/>
      <c r="I3500" s="57"/>
    </row>
    <row r="3501" spans="6:9" s="58" customFormat="1" ht="12.75">
      <c r="F3501" s="57"/>
      <c r="I3501" s="57"/>
    </row>
    <row r="3502" spans="6:9" s="58" customFormat="1" ht="12.75">
      <c r="F3502" s="57"/>
      <c r="I3502" s="57"/>
    </row>
    <row r="3503" spans="6:9" s="58" customFormat="1" ht="12.75">
      <c r="F3503" s="57"/>
      <c r="I3503" s="57"/>
    </row>
    <row r="3504" spans="6:9" s="58" customFormat="1" ht="12.75">
      <c r="F3504" s="57"/>
      <c r="I3504" s="57"/>
    </row>
    <row r="3505" spans="6:9" s="58" customFormat="1" ht="12.75">
      <c r="F3505" s="57"/>
      <c r="I3505" s="57"/>
    </row>
    <row r="3506" spans="6:9" s="58" customFormat="1" ht="12.75">
      <c r="F3506" s="57"/>
      <c r="I3506" s="57"/>
    </row>
    <row r="3507" spans="6:9" s="58" customFormat="1" ht="12.75">
      <c r="F3507" s="57"/>
      <c r="I3507" s="57"/>
    </row>
    <row r="3508" spans="6:9" s="58" customFormat="1" ht="12.75">
      <c r="F3508" s="57"/>
      <c r="I3508" s="57"/>
    </row>
    <row r="3509" spans="6:9" s="58" customFormat="1" ht="12.75">
      <c r="F3509" s="57"/>
      <c r="I3509" s="57"/>
    </row>
    <row r="3510" spans="6:9" s="58" customFormat="1" ht="12.75">
      <c r="F3510" s="57"/>
      <c r="I3510" s="57"/>
    </row>
    <row r="3511" spans="6:9" s="58" customFormat="1" ht="12.75">
      <c r="F3511" s="57"/>
      <c r="I3511" s="57"/>
    </row>
    <row r="3512" spans="6:9" s="58" customFormat="1" ht="12.75">
      <c r="F3512" s="57"/>
      <c r="I3512" s="57"/>
    </row>
    <row r="3513" spans="6:9" s="58" customFormat="1" ht="12.75">
      <c r="F3513" s="57"/>
      <c r="I3513" s="57"/>
    </row>
    <row r="3514" spans="6:9" s="58" customFormat="1" ht="12.75">
      <c r="F3514" s="57"/>
      <c r="I3514" s="57"/>
    </row>
    <row r="3515" spans="6:9" s="58" customFormat="1" ht="12.75">
      <c r="F3515" s="57"/>
      <c r="I3515" s="57"/>
    </row>
    <row r="3516" spans="6:9" s="58" customFormat="1" ht="12.75">
      <c r="F3516" s="57"/>
      <c r="I3516" s="57"/>
    </row>
    <row r="3517" spans="6:9" s="58" customFormat="1" ht="12.75">
      <c r="F3517" s="57"/>
      <c r="I3517" s="57"/>
    </row>
    <row r="3518" spans="6:9" s="58" customFormat="1" ht="12.75">
      <c r="F3518" s="57"/>
      <c r="I3518" s="57"/>
    </row>
    <row r="3519" spans="6:9" s="58" customFormat="1" ht="12.75">
      <c r="F3519" s="57"/>
      <c r="I3519" s="57"/>
    </row>
    <row r="3520" spans="6:9" s="58" customFormat="1" ht="12.75">
      <c r="F3520" s="57"/>
      <c r="I3520" s="57"/>
    </row>
    <row r="3521" spans="6:9" s="58" customFormat="1" ht="12.75">
      <c r="F3521" s="57"/>
      <c r="I3521" s="57"/>
    </row>
    <row r="3522" spans="6:9" s="58" customFormat="1" ht="12.75">
      <c r="F3522" s="57"/>
      <c r="I3522" s="57"/>
    </row>
    <row r="3523" spans="6:9" s="58" customFormat="1" ht="12.75">
      <c r="F3523" s="57"/>
      <c r="I3523" s="57"/>
    </row>
    <row r="3524" spans="6:9" s="58" customFormat="1" ht="12.75">
      <c r="F3524" s="57"/>
      <c r="I3524" s="57"/>
    </row>
    <row r="3525" spans="6:9" s="58" customFormat="1" ht="12.75">
      <c r="F3525" s="57"/>
      <c r="I3525" s="57"/>
    </row>
    <row r="3526" spans="6:9" s="58" customFormat="1" ht="12.75">
      <c r="F3526" s="57"/>
      <c r="I3526" s="57"/>
    </row>
    <row r="3527" spans="6:9" s="58" customFormat="1" ht="12.75">
      <c r="F3527" s="57"/>
      <c r="I3527" s="57"/>
    </row>
    <row r="3528" spans="6:9" s="58" customFormat="1" ht="12.75">
      <c r="F3528" s="57"/>
      <c r="I3528" s="57"/>
    </row>
    <row r="3529" spans="6:9" s="58" customFormat="1" ht="12.75">
      <c r="F3529" s="57"/>
      <c r="I3529" s="57"/>
    </row>
    <row r="3530" spans="6:9" s="58" customFormat="1" ht="12.75">
      <c r="F3530" s="57"/>
      <c r="I3530" s="57"/>
    </row>
    <row r="3531" spans="6:9" s="58" customFormat="1" ht="12.75">
      <c r="F3531" s="57"/>
      <c r="I3531" s="57"/>
    </row>
    <row r="3532" spans="6:9" s="58" customFormat="1" ht="12.75">
      <c r="F3532" s="57"/>
      <c r="I3532" s="57"/>
    </row>
    <row r="3533" spans="6:9" s="58" customFormat="1" ht="12.75">
      <c r="F3533" s="57"/>
      <c r="I3533" s="57"/>
    </row>
    <row r="3534" spans="6:9" s="58" customFormat="1" ht="12.75">
      <c r="F3534" s="57"/>
      <c r="I3534" s="57"/>
    </row>
    <row r="3535" spans="6:9" s="58" customFormat="1" ht="12.75">
      <c r="F3535" s="57"/>
      <c r="I3535" s="57"/>
    </row>
    <row r="3536" spans="6:9" s="58" customFormat="1" ht="12.75">
      <c r="F3536" s="57"/>
      <c r="I3536" s="57"/>
    </row>
    <row r="3537" spans="6:9" s="58" customFormat="1" ht="12.75">
      <c r="F3537" s="57"/>
      <c r="I3537" s="57"/>
    </row>
    <row r="3538" spans="6:9" s="58" customFormat="1" ht="12.75">
      <c r="F3538" s="57"/>
      <c r="I3538" s="57"/>
    </row>
    <row r="3539" spans="6:9" s="58" customFormat="1" ht="12.75">
      <c r="F3539" s="57"/>
      <c r="I3539" s="57"/>
    </row>
    <row r="3540" spans="6:9" s="58" customFormat="1" ht="12.75">
      <c r="F3540" s="57"/>
      <c r="I3540" s="57"/>
    </row>
    <row r="3541" spans="6:9" s="58" customFormat="1" ht="12.75">
      <c r="F3541" s="57"/>
      <c r="I3541" s="57"/>
    </row>
    <row r="3542" spans="6:9" s="58" customFormat="1" ht="12.75">
      <c r="F3542" s="57"/>
      <c r="I3542" s="57"/>
    </row>
    <row r="3543" spans="6:9" s="58" customFormat="1" ht="12.75">
      <c r="F3543" s="57"/>
      <c r="I3543" s="57"/>
    </row>
    <row r="3544" spans="6:9" s="58" customFormat="1" ht="12.75">
      <c r="F3544" s="57"/>
      <c r="I3544" s="57"/>
    </row>
    <row r="3545" spans="6:9" s="58" customFormat="1" ht="12.75">
      <c r="F3545" s="57"/>
      <c r="I3545" s="57"/>
    </row>
    <row r="3546" spans="6:9" s="58" customFormat="1" ht="12.75">
      <c r="F3546" s="57"/>
      <c r="I3546" s="57"/>
    </row>
    <row r="3547" spans="6:9" s="58" customFormat="1" ht="12.75">
      <c r="F3547" s="57"/>
      <c r="I3547" s="57"/>
    </row>
    <row r="3548" spans="6:9" s="58" customFormat="1" ht="12.75">
      <c r="F3548" s="57"/>
      <c r="I3548" s="57"/>
    </row>
    <row r="3549" spans="6:9" s="58" customFormat="1" ht="12.75">
      <c r="F3549" s="57"/>
      <c r="I3549" s="57"/>
    </row>
    <row r="3550" spans="6:9" s="58" customFormat="1" ht="12.75">
      <c r="F3550" s="57"/>
      <c r="I3550" s="57"/>
    </row>
    <row r="3551" spans="6:9" s="58" customFormat="1" ht="12.75">
      <c r="F3551" s="57"/>
      <c r="I3551" s="57"/>
    </row>
    <row r="3552" spans="6:9" s="58" customFormat="1" ht="12.75">
      <c r="F3552" s="57"/>
      <c r="I3552" s="57"/>
    </row>
    <row r="3553" spans="6:9" s="58" customFormat="1" ht="12.75">
      <c r="F3553" s="57"/>
      <c r="I3553" s="57"/>
    </row>
    <row r="3554" spans="6:9" s="58" customFormat="1" ht="12.75">
      <c r="F3554" s="57"/>
      <c r="I3554" s="57"/>
    </row>
    <row r="3555" spans="6:9" s="58" customFormat="1" ht="12.75">
      <c r="F3555" s="57"/>
      <c r="I3555" s="57"/>
    </row>
    <row r="3556" spans="6:9" s="58" customFormat="1" ht="12.75">
      <c r="F3556" s="57"/>
      <c r="I3556" s="57"/>
    </row>
    <row r="3557" spans="6:9" s="58" customFormat="1" ht="12.75">
      <c r="F3557" s="57"/>
      <c r="I3557" s="57"/>
    </row>
    <row r="3558" spans="6:9" s="58" customFormat="1" ht="12.75">
      <c r="F3558" s="57"/>
      <c r="I3558" s="57"/>
    </row>
    <row r="3559" spans="6:9" s="58" customFormat="1" ht="12.75">
      <c r="F3559" s="57"/>
      <c r="I3559" s="57"/>
    </row>
    <row r="3560" spans="6:9" s="58" customFormat="1" ht="12.75">
      <c r="F3560" s="57"/>
      <c r="I3560" s="57"/>
    </row>
    <row r="3561" spans="6:9" s="58" customFormat="1" ht="12.75">
      <c r="F3561" s="57"/>
      <c r="I3561" s="57"/>
    </row>
    <row r="3562" spans="6:9" s="58" customFormat="1" ht="12.75">
      <c r="F3562" s="57"/>
      <c r="I3562" s="57"/>
    </row>
    <row r="3563" spans="6:9" s="58" customFormat="1" ht="12.75">
      <c r="F3563" s="57"/>
      <c r="I3563" s="57"/>
    </row>
    <row r="3564" spans="6:9" s="58" customFormat="1" ht="12.75">
      <c r="F3564" s="57"/>
      <c r="I3564" s="57"/>
    </row>
    <row r="3565" spans="6:9" s="58" customFormat="1" ht="12.75">
      <c r="F3565" s="57"/>
      <c r="I3565" s="57"/>
    </row>
    <row r="3566" spans="6:9" s="58" customFormat="1" ht="12.75">
      <c r="F3566" s="57"/>
      <c r="I3566" s="57"/>
    </row>
    <row r="3567" spans="6:9" s="58" customFormat="1" ht="12.75">
      <c r="F3567" s="57"/>
      <c r="I3567" s="57"/>
    </row>
    <row r="3568" spans="6:9" s="58" customFormat="1" ht="12.75">
      <c r="F3568" s="57"/>
      <c r="I3568" s="57"/>
    </row>
    <row r="3569" spans="6:9" s="58" customFormat="1" ht="12.75">
      <c r="F3569" s="57"/>
      <c r="I3569" s="57"/>
    </row>
    <row r="3570" spans="6:9" s="58" customFormat="1" ht="12.75">
      <c r="F3570" s="57"/>
      <c r="I3570" s="57"/>
    </row>
    <row r="3571" spans="6:9" s="58" customFormat="1" ht="12.75">
      <c r="F3571" s="57"/>
      <c r="I3571" s="57"/>
    </row>
    <row r="3572" spans="6:9" s="58" customFormat="1" ht="12.75">
      <c r="F3572" s="57"/>
      <c r="I3572" s="57"/>
    </row>
    <row r="3573" spans="6:9" s="58" customFormat="1" ht="12.75">
      <c r="F3573" s="57"/>
      <c r="I3573" s="57"/>
    </row>
    <row r="3574" spans="6:9" s="58" customFormat="1" ht="12.75">
      <c r="F3574" s="57"/>
      <c r="I3574" s="57"/>
    </row>
    <row r="3575" spans="6:9" s="58" customFormat="1" ht="12.75">
      <c r="F3575" s="57"/>
      <c r="I3575" s="57"/>
    </row>
    <row r="3576" spans="6:9" s="58" customFormat="1" ht="12.75">
      <c r="F3576" s="57"/>
      <c r="I3576" s="57"/>
    </row>
    <row r="3577" spans="6:9" s="58" customFormat="1" ht="12.75">
      <c r="F3577" s="57"/>
      <c r="I3577" s="57"/>
    </row>
    <row r="3578" spans="6:9" s="58" customFormat="1" ht="12.75">
      <c r="F3578" s="57"/>
      <c r="I3578" s="57"/>
    </row>
    <row r="3579" spans="6:9" s="58" customFormat="1" ht="12.75">
      <c r="F3579" s="57"/>
      <c r="I3579" s="57"/>
    </row>
    <row r="3580" spans="6:9" s="58" customFormat="1" ht="12.75">
      <c r="F3580" s="57"/>
      <c r="I3580" s="57"/>
    </row>
    <row r="3581" spans="6:9" s="58" customFormat="1" ht="12.75">
      <c r="F3581" s="57"/>
      <c r="I3581" s="57"/>
    </row>
    <row r="3582" spans="6:9" s="58" customFormat="1" ht="12.75">
      <c r="F3582" s="57"/>
      <c r="I3582" s="57"/>
    </row>
    <row r="3583" spans="6:9" s="58" customFormat="1" ht="12.75">
      <c r="F3583" s="57"/>
      <c r="I3583" s="57"/>
    </row>
    <row r="3584" spans="6:9" s="58" customFormat="1" ht="12.75">
      <c r="F3584" s="57"/>
      <c r="I3584" s="57"/>
    </row>
    <row r="3585" spans="6:9" s="58" customFormat="1" ht="12.75">
      <c r="F3585" s="57"/>
      <c r="I3585" s="57"/>
    </row>
    <row r="3586" spans="6:9" s="58" customFormat="1" ht="12.75">
      <c r="F3586" s="57"/>
      <c r="I3586" s="57"/>
    </row>
    <row r="3587" spans="6:9" s="58" customFormat="1" ht="12.75">
      <c r="F3587" s="57"/>
      <c r="I3587" s="57"/>
    </row>
    <row r="3588" spans="6:9" s="58" customFormat="1" ht="12.75">
      <c r="F3588" s="57"/>
      <c r="I3588" s="57"/>
    </row>
    <row r="3589" spans="6:9" s="58" customFormat="1" ht="12.75">
      <c r="F3589" s="57"/>
      <c r="I3589" s="57"/>
    </row>
    <row r="3590" spans="6:9" s="58" customFormat="1" ht="12.75">
      <c r="F3590" s="57"/>
      <c r="I3590" s="57"/>
    </row>
    <row r="3591" spans="6:9" s="58" customFormat="1" ht="12.75">
      <c r="F3591" s="57"/>
      <c r="I3591" s="57"/>
    </row>
    <row r="3592" spans="6:9" s="58" customFormat="1" ht="12.75">
      <c r="F3592" s="57"/>
      <c r="I3592" s="57"/>
    </row>
    <row r="3593" spans="6:9" s="58" customFormat="1" ht="12.75">
      <c r="F3593" s="57"/>
      <c r="I3593" s="57"/>
    </row>
    <row r="3594" spans="6:9" s="58" customFormat="1" ht="12.75">
      <c r="F3594" s="57"/>
      <c r="I3594" s="57"/>
    </row>
    <row r="3595" spans="6:9" s="58" customFormat="1" ht="12.75">
      <c r="F3595" s="57"/>
      <c r="I3595" s="57"/>
    </row>
    <row r="3596" spans="6:9" s="58" customFormat="1" ht="12.75">
      <c r="F3596" s="57"/>
      <c r="I3596" s="57"/>
    </row>
    <row r="3597" spans="6:9" s="58" customFormat="1" ht="12.75">
      <c r="F3597" s="57"/>
      <c r="I3597" s="57"/>
    </row>
    <row r="3598" spans="6:9" s="58" customFormat="1" ht="12.75">
      <c r="F3598" s="57"/>
      <c r="I3598" s="57"/>
    </row>
    <row r="3599" spans="6:9" s="58" customFormat="1" ht="12.75">
      <c r="F3599" s="57"/>
      <c r="I3599" s="57"/>
    </row>
    <row r="3600" spans="6:9" s="58" customFormat="1" ht="12.75">
      <c r="F3600" s="57"/>
      <c r="I3600" s="57"/>
    </row>
    <row r="3601" spans="6:9" s="58" customFormat="1" ht="12.75">
      <c r="F3601" s="57"/>
      <c r="I3601" s="57"/>
    </row>
    <row r="3602" spans="6:9" s="58" customFormat="1" ht="12.75">
      <c r="F3602" s="57"/>
      <c r="I3602" s="57"/>
    </row>
    <row r="3603" spans="6:9" s="58" customFormat="1" ht="12.75">
      <c r="F3603" s="57"/>
      <c r="I3603" s="57"/>
    </row>
    <row r="3604" spans="6:9" s="58" customFormat="1" ht="12.75">
      <c r="F3604" s="57"/>
      <c r="I3604" s="57"/>
    </row>
    <row r="3605" spans="6:9" s="58" customFormat="1" ht="12.75">
      <c r="F3605" s="57"/>
      <c r="I3605" s="57"/>
    </row>
    <row r="3606" spans="6:9" s="58" customFormat="1" ht="12.75">
      <c r="F3606" s="57"/>
      <c r="I3606" s="57"/>
    </row>
    <row r="3607" spans="6:9" s="58" customFormat="1" ht="12.75">
      <c r="F3607" s="57"/>
      <c r="I3607" s="57"/>
    </row>
    <row r="3608" spans="6:9" s="58" customFormat="1" ht="12.75">
      <c r="F3608" s="57"/>
      <c r="I3608" s="57"/>
    </row>
    <row r="3609" spans="6:9" s="58" customFormat="1" ht="12.75">
      <c r="F3609" s="57"/>
      <c r="I3609" s="57"/>
    </row>
    <row r="3610" spans="6:9" s="58" customFormat="1" ht="12.75">
      <c r="F3610" s="57"/>
      <c r="I3610" s="57"/>
    </row>
    <row r="3611" spans="6:9" s="58" customFormat="1" ht="12.75">
      <c r="F3611" s="57"/>
      <c r="I3611" s="57"/>
    </row>
    <row r="3612" spans="6:9" s="58" customFormat="1" ht="12.75">
      <c r="F3612" s="57"/>
      <c r="I3612" s="57"/>
    </row>
    <row r="3613" spans="6:9" s="58" customFormat="1" ht="12.75">
      <c r="F3613" s="57"/>
      <c r="I3613" s="57"/>
    </row>
    <row r="3614" spans="6:9" s="58" customFormat="1" ht="12.75">
      <c r="F3614" s="57"/>
      <c r="I3614" s="57"/>
    </row>
    <row r="3615" spans="6:9" s="58" customFormat="1" ht="12.75">
      <c r="F3615" s="57"/>
      <c r="I3615" s="57"/>
    </row>
    <row r="3616" spans="6:9" s="58" customFormat="1" ht="12.75">
      <c r="F3616" s="57"/>
      <c r="I3616" s="57"/>
    </row>
    <row r="3617" spans="6:9" s="58" customFormat="1" ht="12.75">
      <c r="F3617" s="57"/>
      <c r="I3617" s="57"/>
    </row>
    <row r="3618" spans="6:9" s="58" customFormat="1" ht="12.75">
      <c r="F3618" s="57"/>
      <c r="I3618" s="57"/>
    </row>
    <row r="3619" spans="6:9" s="58" customFormat="1" ht="12.75">
      <c r="F3619" s="57"/>
      <c r="I3619" s="57"/>
    </row>
    <row r="3620" spans="6:9" s="58" customFormat="1" ht="12.75">
      <c r="F3620" s="57"/>
      <c r="I3620" s="57"/>
    </row>
    <row r="3621" spans="6:9" s="58" customFormat="1" ht="12.75">
      <c r="F3621" s="57"/>
      <c r="I3621" s="57"/>
    </row>
    <row r="3622" spans="6:9" s="58" customFormat="1" ht="12.75">
      <c r="F3622" s="57"/>
      <c r="I3622" s="57"/>
    </row>
    <row r="3623" spans="6:9" s="58" customFormat="1" ht="12.75">
      <c r="F3623" s="57"/>
      <c r="I3623" s="57"/>
    </row>
    <row r="3624" spans="6:9" s="58" customFormat="1" ht="12.75">
      <c r="F3624" s="57"/>
      <c r="I3624" s="57"/>
    </row>
    <row r="3625" spans="6:9" s="58" customFormat="1" ht="12.75">
      <c r="F3625" s="57"/>
      <c r="I3625" s="57"/>
    </row>
    <row r="3626" spans="6:9" s="58" customFormat="1" ht="12.75">
      <c r="F3626" s="57"/>
      <c r="I3626" s="57"/>
    </row>
    <row r="3627" spans="6:9" s="58" customFormat="1" ht="12.75">
      <c r="F3627" s="57"/>
      <c r="I3627" s="57"/>
    </row>
    <row r="3628" spans="6:9" s="58" customFormat="1" ht="12.75">
      <c r="F3628" s="57"/>
      <c r="I3628" s="57"/>
    </row>
    <row r="3629" spans="6:9" s="58" customFormat="1" ht="12.75">
      <c r="F3629" s="57"/>
      <c r="I3629" s="57"/>
    </row>
    <row r="3630" spans="6:9" s="58" customFormat="1" ht="12.75">
      <c r="F3630" s="57"/>
      <c r="I3630" s="57"/>
    </row>
    <row r="3631" spans="6:9" s="58" customFormat="1" ht="12.75">
      <c r="F3631" s="57"/>
      <c r="I3631" s="57"/>
    </row>
    <row r="3632" spans="6:9" s="58" customFormat="1" ht="12.75">
      <c r="F3632" s="57"/>
      <c r="I3632" s="57"/>
    </row>
    <row r="3633" spans="6:9" s="58" customFormat="1" ht="12.75">
      <c r="F3633" s="57"/>
      <c r="I3633" s="57"/>
    </row>
    <row r="3634" spans="6:9" s="58" customFormat="1" ht="12.75">
      <c r="F3634" s="57"/>
      <c r="I3634" s="57"/>
    </row>
    <row r="3635" spans="6:9" s="58" customFormat="1" ht="12.75">
      <c r="F3635" s="57"/>
      <c r="I3635" s="57"/>
    </row>
    <row r="3636" spans="6:9" s="58" customFormat="1" ht="12.75">
      <c r="F3636" s="57"/>
      <c r="I3636" s="57"/>
    </row>
    <row r="3637" spans="6:9" s="58" customFormat="1" ht="12.75">
      <c r="F3637" s="57"/>
      <c r="I3637" s="57"/>
    </row>
    <row r="3638" spans="6:9" s="58" customFormat="1" ht="12.75">
      <c r="F3638" s="57"/>
      <c r="I3638" s="57"/>
    </row>
    <row r="3639" spans="6:9" s="58" customFormat="1" ht="12.75">
      <c r="F3639" s="57"/>
      <c r="I3639" s="57"/>
    </row>
    <row r="3640" spans="6:9" s="58" customFormat="1" ht="12.75">
      <c r="F3640" s="57"/>
      <c r="I3640" s="57"/>
    </row>
    <row r="3641" spans="6:9" s="58" customFormat="1" ht="12.75">
      <c r="F3641" s="57"/>
      <c r="I3641" s="57"/>
    </row>
    <row r="3642" spans="6:9" s="58" customFormat="1" ht="12.75">
      <c r="F3642" s="57"/>
      <c r="I3642" s="57"/>
    </row>
    <row r="3643" spans="6:9" s="58" customFormat="1" ht="12.75">
      <c r="F3643" s="57"/>
      <c r="I3643" s="57"/>
    </row>
    <row r="3644" spans="6:9" s="58" customFormat="1" ht="12.75">
      <c r="F3644" s="57"/>
      <c r="I3644" s="57"/>
    </row>
    <row r="3645" spans="6:9" s="58" customFormat="1" ht="12.75">
      <c r="F3645" s="57"/>
      <c r="I3645" s="57"/>
    </row>
    <row r="3646" spans="6:9" s="58" customFormat="1" ht="12.75">
      <c r="F3646" s="57"/>
      <c r="I3646" s="57"/>
    </row>
    <row r="3647" spans="6:9" s="58" customFormat="1" ht="12.75">
      <c r="F3647" s="57"/>
      <c r="I3647" s="57"/>
    </row>
    <row r="3648" spans="6:9" s="58" customFormat="1" ht="12.75">
      <c r="F3648" s="57"/>
      <c r="I3648" s="57"/>
    </row>
    <row r="3649" spans="6:9" s="58" customFormat="1" ht="12.75">
      <c r="F3649" s="57"/>
      <c r="I3649" s="57"/>
    </row>
    <row r="3650" spans="6:9" s="58" customFormat="1" ht="12.75">
      <c r="F3650" s="57"/>
      <c r="I3650" s="57"/>
    </row>
    <row r="3651" spans="6:9" s="58" customFormat="1" ht="12.75">
      <c r="F3651" s="57"/>
      <c r="I3651" s="57"/>
    </row>
    <row r="3652" spans="6:9" s="58" customFormat="1" ht="12.75">
      <c r="F3652" s="57"/>
      <c r="I3652" s="57"/>
    </row>
    <row r="3653" spans="6:9" s="58" customFormat="1" ht="12.75">
      <c r="F3653" s="57"/>
      <c r="I3653" s="57"/>
    </row>
    <row r="3654" spans="6:9" s="58" customFormat="1" ht="12.75">
      <c r="F3654" s="57"/>
      <c r="I3654" s="57"/>
    </row>
    <row r="3655" spans="6:9" s="58" customFormat="1" ht="12.75">
      <c r="F3655" s="57"/>
      <c r="I3655" s="57"/>
    </row>
    <row r="3656" spans="6:9" s="58" customFormat="1" ht="12.75">
      <c r="F3656" s="57"/>
      <c r="I3656" s="57"/>
    </row>
    <row r="3657" spans="6:9" s="58" customFormat="1" ht="12.75">
      <c r="F3657" s="57"/>
      <c r="I3657" s="57"/>
    </row>
    <row r="3658" spans="6:9" s="58" customFormat="1" ht="12.75">
      <c r="F3658" s="57"/>
      <c r="I3658" s="57"/>
    </row>
    <row r="3659" spans="6:9" s="58" customFormat="1" ht="12.75">
      <c r="F3659" s="57"/>
      <c r="I3659" s="57"/>
    </row>
    <row r="3660" spans="6:9" s="58" customFormat="1" ht="12.75">
      <c r="F3660" s="57"/>
      <c r="I3660" s="57"/>
    </row>
    <row r="3661" spans="6:9" s="58" customFormat="1" ht="12.75">
      <c r="F3661" s="57"/>
      <c r="I3661" s="57"/>
    </row>
    <row r="3662" spans="6:9" s="58" customFormat="1" ht="12.75">
      <c r="F3662" s="57"/>
      <c r="I3662" s="57"/>
    </row>
    <row r="3663" spans="6:9" s="58" customFormat="1" ht="12.75">
      <c r="F3663" s="57"/>
      <c r="I3663" s="57"/>
    </row>
    <row r="3664" spans="6:9" s="58" customFormat="1" ht="12.75">
      <c r="F3664" s="57"/>
      <c r="I3664" s="57"/>
    </row>
    <row r="3665" spans="6:9" s="58" customFormat="1" ht="12.75">
      <c r="F3665" s="57"/>
      <c r="I3665" s="57"/>
    </row>
    <row r="3666" spans="6:9" s="58" customFormat="1" ht="12.75">
      <c r="F3666" s="57"/>
      <c r="I3666" s="57"/>
    </row>
    <row r="3667" spans="6:9" s="58" customFormat="1" ht="12.75">
      <c r="F3667" s="57"/>
      <c r="I3667" s="57"/>
    </row>
    <row r="3668" spans="6:9" s="58" customFormat="1" ht="12.75">
      <c r="F3668" s="57"/>
      <c r="I3668" s="57"/>
    </row>
    <row r="3669" spans="6:9" s="58" customFormat="1" ht="12.75">
      <c r="F3669" s="57"/>
      <c r="I3669" s="57"/>
    </row>
    <row r="3670" spans="6:9" s="58" customFormat="1" ht="12.75">
      <c r="F3670" s="57"/>
      <c r="I3670" s="57"/>
    </row>
    <row r="3671" spans="6:9" s="58" customFormat="1" ht="12.75">
      <c r="F3671" s="57"/>
      <c r="I3671" s="57"/>
    </row>
    <row r="3672" spans="6:9" s="58" customFormat="1" ht="12.75">
      <c r="F3672" s="57"/>
      <c r="I3672" s="57"/>
    </row>
    <row r="3673" spans="6:9" s="58" customFormat="1" ht="12.75">
      <c r="F3673" s="57"/>
      <c r="I3673" s="57"/>
    </row>
    <row r="3674" spans="6:9" s="58" customFormat="1" ht="12.75">
      <c r="F3674" s="57"/>
      <c r="I3674" s="57"/>
    </row>
    <row r="3675" spans="6:9" s="58" customFormat="1" ht="12.75">
      <c r="F3675" s="57"/>
      <c r="I3675" s="57"/>
    </row>
    <row r="3676" spans="6:9" s="58" customFormat="1" ht="12.75">
      <c r="F3676" s="57"/>
      <c r="I3676" s="57"/>
    </row>
    <row r="3677" spans="6:9" s="58" customFormat="1" ht="12.75">
      <c r="F3677" s="57"/>
      <c r="I3677" s="57"/>
    </row>
    <row r="3678" spans="6:9" s="58" customFormat="1" ht="12.75">
      <c r="F3678" s="57"/>
      <c r="I3678" s="57"/>
    </row>
    <row r="3679" spans="6:9" s="58" customFormat="1" ht="12.75">
      <c r="F3679" s="57"/>
      <c r="I3679" s="57"/>
    </row>
    <row r="3680" spans="6:9" s="58" customFormat="1" ht="12.75">
      <c r="F3680" s="57"/>
      <c r="I3680" s="57"/>
    </row>
    <row r="3681" spans="6:9" s="58" customFormat="1" ht="12.75">
      <c r="F3681" s="57"/>
      <c r="I3681" s="57"/>
    </row>
    <row r="3682" spans="6:9" s="58" customFormat="1" ht="12.75">
      <c r="F3682" s="57"/>
      <c r="I3682" s="57"/>
    </row>
    <row r="3683" spans="6:9" s="58" customFormat="1" ht="12.75">
      <c r="F3683" s="57"/>
      <c r="I3683" s="57"/>
    </row>
    <row r="3684" spans="6:9" s="58" customFormat="1" ht="12.75">
      <c r="F3684" s="57"/>
      <c r="I3684" s="57"/>
    </row>
    <row r="3685" spans="6:9" s="58" customFormat="1" ht="12.75">
      <c r="F3685" s="57"/>
      <c r="I3685" s="57"/>
    </row>
    <row r="3686" spans="6:9" s="58" customFormat="1" ht="12.75">
      <c r="F3686" s="57"/>
      <c r="I3686" s="57"/>
    </row>
    <row r="3687" spans="6:9" s="58" customFormat="1" ht="12.75">
      <c r="F3687" s="57"/>
      <c r="I3687" s="57"/>
    </row>
    <row r="3688" spans="6:9" s="58" customFormat="1" ht="12.75">
      <c r="F3688" s="57"/>
      <c r="I3688" s="57"/>
    </row>
    <row r="3689" spans="6:9" s="58" customFormat="1" ht="12.75">
      <c r="F3689" s="57"/>
      <c r="I3689" s="57"/>
    </row>
    <row r="3690" spans="6:9" s="58" customFormat="1" ht="12.75">
      <c r="F3690" s="57"/>
      <c r="I3690" s="57"/>
    </row>
    <row r="3691" spans="6:9" s="58" customFormat="1" ht="12.75">
      <c r="F3691" s="57"/>
      <c r="I3691" s="57"/>
    </row>
    <row r="3692" spans="6:9" s="58" customFormat="1" ht="12.75">
      <c r="F3692" s="57"/>
      <c r="I3692" s="57"/>
    </row>
    <row r="3693" spans="6:9" s="58" customFormat="1" ht="12.75">
      <c r="F3693" s="57"/>
      <c r="I3693" s="57"/>
    </row>
    <row r="3694" spans="6:9" s="58" customFormat="1" ht="12.75">
      <c r="F3694" s="57"/>
      <c r="I3694" s="57"/>
    </row>
    <row r="3695" spans="6:9" s="58" customFormat="1" ht="12.75">
      <c r="F3695" s="57"/>
      <c r="I3695" s="57"/>
    </row>
    <row r="3696" spans="6:9" s="58" customFormat="1" ht="12.75">
      <c r="F3696" s="57"/>
      <c r="I3696" s="57"/>
    </row>
    <row r="3697" spans="6:9" s="58" customFormat="1" ht="12.75">
      <c r="F3697" s="57"/>
      <c r="I3697" s="57"/>
    </row>
    <row r="3698" spans="6:9" s="58" customFormat="1" ht="12.75">
      <c r="F3698" s="57"/>
      <c r="I3698" s="57"/>
    </row>
    <row r="3699" spans="6:9" s="58" customFormat="1" ht="12.75">
      <c r="F3699" s="57"/>
      <c r="I3699" s="57"/>
    </row>
    <row r="3700" spans="6:9" s="58" customFormat="1" ht="12.75">
      <c r="F3700" s="57"/>
      <c r="I3700" s="57"/>
    </row>
    <row r="3701" spans="6:9" s="58" customFormat="1" ht="12.75">
      <c r="F3701" s="57"/>
      <c r="I3701" s="57"/>
    </row>
    <row r="3702" spans="6:9" s="58" customFormat="1" ht="12.75">
      <c r="F3702" s="57"/>
      <c r="I3702" s="57"/>
    </row>
    <row r="3703" spans="6:9" s="58" customFormat="1" ht="12.75">
      <c r="F3703" s="57"/>
      <c r="I3703" s="57"/>
    </row>
    <row r="3704" spans="6:9" s="58" customFormat="1" ht="12.75">
      <c r="F3704" s="57"/>
      <c r="I3704" s="57"/>
    </row>
    <row r="3705" spans="6:9" s="58" customFormat="1" ht="12.75">
      <c r="F3705" s="57"/>
      <c r="I3705" s="57"/>
    </row>
    <row r="3706" spans="6:9" s="58" customFormat="1" ht="12.75">
      <c r="F3706" s="57"/>
      <c r="I3706" s="57"/>
    </row>
    <row r="3707" spans="6:9" s="58" customFormat="1" ht="12.75">
      <c r="F3707" s="57"/>
      <c r="I3707" s="57"/>
    </row>
    <row r="3708" spans="6:9" s="58" customFormat="1" ht="12.75">
      <c r="F3708" s="57"/>
      <c r="I3708" s="57"/>
    </row>
    <row r="3709" spans="6:9" s="58" customFormat="1" ht="12.75">
      <c r="F3709" s="57"/>
      <c r="I3709" s="57"/>
    </row>
    <row r="3710" spans="6:9" s="58" customFormat="1" ht="12.75">
      <c r="F3710" s="57"/>
      <c r="I3710" s="57"/>
    </row>
    <row r="3711" spans="6:9" s="58" customFormat="1" ht="12.75">
      <c r="F3711" s="57"/>
      <c r="I3711" s="57"/>
    </row>
    <row r="3712" spans="6:9" s="58" customFormat="1" ht="12.75">
      <c r="F3712" s="57"/>
      <c r="I3712" s="57"/>
    </row>
    <row r="3713" spans="6:9" s="58" customFormat="1" ht="12.75">
      <c r="F3713" s="57"/>
      <c r="I3713" s="57"/>
    </row>
    <row r="3714" spans="6:9" s="58" customFormat="1" ht="12.75">
      <c r="F3714" s="57"/>
      <c r="I3714" s="57"/>
    </row>
    <row r="3715" spans="6:9" s="58" customFormat="1" ht="12.75">
      <c r="F3715" s="57"/>
      <c r="I3715" s="57"/>
    </row>
    <row r="3716" spans="6:9" s="58" customFormat="1" ht="12.75">
      <c r="F3716" s="57"/>
      <c r="I3716" s="57"/>
    </row>
    <row r="3717" spans="6:9" s="58" customFormat="1" ht="12.75">
      <c r="F3717" s="57"/>
      <c r="I3717" s="57"/>
    </row>
    <row r="3718" spans="6:9" s="58" customFormat="1" ht="12.75">
      <c r="F3718" s="57"/>
      <c r="I3718" s="57"/>
    </row>
    <row r="3719" spans="6:9" s="58" customFormat="1" ht="12.75">
      <c r="F3719" s="57"/>
      <c r="I3719" s="57"/>
    </row>
    <row r="3720" spans="6:9" s="58" customFormat="1" ht="12.75">
      <c r="F3720" s="57"/>
      <c r="I3720" s="57"/>
    </row>
    <row r="3721" spans="6:9" s="58" customFormat="1" ht="12.75">
      <c r="F3721" s="57"/>
      <c r="I3721" s="57"/>
    </row>
    <row r="3722" spans="6:9" s="58" customFormat="1" ht="12.75">
      <c r="F3722" s="57"/>
      <c r="I3722" s="57"/>
    </row>
    <row r="3723" spans="6:9" s="58" customFormat="1" ht="12.75">
      <c r="F3723" s="57"/>
      <c r="I3723" s="57"/>
    </row>
    <row r="3724" spans="6:9" s="58" customFormat="1" ht="12.75">
      <c r="F3724" s="57"/>
      <c r="I3724" s="57"/>
    </row>
    <row r="3725" spans="6:9" s="58" customFormat="1" ht="12.75">
      <c r="F3725" s="57"/>
      <c r="I3725" s="57"/>
    </row>
    <row r="3726" spans="6:9" s="58" customFormat="1" ht="12.75">
      <c r="F3726" s="57"/>
      <c r="I3726" s="57"/>
    </row>
    <row r="3727" spans="6:9" s="58" customFormat="1" ht="12.75">
      <c r="F3727" s="57"/>
      <c r="I3727" s="57"/>
    </row>
    <row r="3728" spans="6:9" s="58" customFormat="1" ht="12.75">
      <c r="F3728" s="57"/>
      <c r="I3728" s="57"/>
    </row>
    <row r="3729" spans="6:9" s="58" customFormat="1" ht="12.75">
      <c r="F3729" s="57"/>
      <c r="I3729" s="57"/>
    </row>
    <row r="3730" spans="6:9" s="58" customFormat="1" ht="12.75">
      <c r="F3730" s="57"/>
      <c r="I3730" s="57"/>
    </row>
    <row r="3731" spans="6:9" s="58" customFormat="1" ht="12.75">
      <c r="F3731" s="57"/>
      <c r="I3731" s="57"/>
    </row>
    <row r="3732" spans="6:9" s="58" customFormat="1" ht="12.75">
      <c r="F3732" s="57"/>
      <c r="I3732" s="57"/>
    </row>
    <row r="3733" spans="6:9" s="58" customFormat="1" ht="12.75">
      <c r="F3733" s="57"/>
      <c r="I3733" s="57"/>
    </row>
    <row r="3734" spans="6:9" s="58" customFormat="1" ht="12.75">
      <c r="F3734" s="57"/>
      <c r="I3734" s="57"/>
    </row>
    <row r="3735" spans="6:9" s="58" customFormat="1" ht="12.75">
      <c r="F3735" s="57"/>
      <c r="I3735" s="57"/>
    </row>
    <row r="3736" spans="6:9" s="58" customFormat="1" ht="12.75">
      <c r="F3736" s="57"/>
      <c r="I3736" s="57"/>
    </row>
    <row r="3737" spans="6:9" s="58" customFormat="1" ht="12.75">
      <c r="F3737" s="57"/>
      <c r="I3737" s="57"/>
    </row>
    <row r="3738" spans="6:9" s="58" customFormat="1" ht="12.75">
      <c r="F3738" s="57"/>
      <c r="I3738" s="57"/>
    </row>
    <row r="3739" spans="6:9" s="58" customFormat="1" ht="12.75">
      <c r="F3739" s="57"/>
      <c r="I3739" s="57"/>
    </row>
    <row r="3740" spans="6:9" s="58" customFormat="1" ht="12.75">
      <c r="F3740" s="57"/>
      <c r="I3740" s="57"/>
    </row>
    <row r="3741" spans="6:9" s="58" customFormat="1" ht="12.75">
      <c r="F3741" s="57"/>
      <c r="I3741" s="57"/>
    </row>
    <row r="3742" spans="6:9" s="58" customFormat="1" ht="12.75">
      <c r="F3742" s="57"/>
      <c r="I3742" s="57"/>
    </row>
    <row r="3743" spans="6:9" s="58" customFormat="1" ht="12.75">
      <c r="F3743" s="57"/>
      <c r="I3743" s="57"/>
    </row>
    <row r="3744" spans="6:9" s="58" customFormat="1" ht="12.75">
      <c r="F3744" s="57"/>
      <c r="I3744" s="57"/>
    </row>
    <row r="3745" spans="6:9" s="58" customFormat="1" ht="12.75">
      <c r="F3745" s="57"/>
      <c r="I3745" s="57"/>
    </row>
    <row r="3746" spans="6:9" s="58" customFormat="1" ht="12.75">
      <c r="F3746" s="57"/>
      <c r="I3746" s="57"/>
    </row>
    <row r="3747" spans="6:9" s="58" customFormat="1" ht="12.75">
      <c r="F3747" s="57"/>
      <c r="I3747" s="57"/>
    </row>
    <row r="3748" spans="6:9" s="58" customFormat="1" ht="12.75">
      <c r="F3748" s="57"/>
      <c r="I3748" s="57"/>
    </row>
    <row r="3749" spans="6:9" s="58" customFormat="1" ht="12.75">
      <c r="F3749" s="57"/>
      <c r="I3749" s="57"/>
    </row>
    <row r="3750" spans="6:9" s="58" customFormat="1" ht="12.75">
      <c r="F3750" s="57"/>
      <c r="I3750" s="57"/>
    </row>
    <row r="3751" spans="6:9" s="58" customFormat="1" ht="12.75">
      <c r="F3751" s="57"/>
      <c r="I3751" s="57"/>
    </row>
    <row r="3752" spans="6:9" s="58" customFormat="1" ht="12.75">
      <c r="F3752" s="57"/>
      <c r="I3752" s="57"/>
    </row>
    <row r="3753" spans="6:9" s="58" customFormat="1" ht="12.75">
      <c r="F3753" s="57"/>
      <c r="I3753" s="57"/>
    </row>
    <row r="3754" spans="6:9" s="58" customFormat="1" ht="12.75">
      <c r="F3754" s="57"/>
      <c r="I3754" s="57"/>
    </row>
    <row r="3755" spans="6:9" s="58" customFormat="1" ht="12.75">
      <c r="F3755" s="57"/>
      <c r="I3755" s="57"/>
    </row>
    <row r="3756" spans="6:9" s="58" customFormat="1" ht="12.75">
      <c r="F3756" s="57"/>
      <c r="I3756" s="57"/>
    </row>
    <row r="3757" spans="6:9" s="58" customFormat="1" ht="12.75">
      <c r="F3757" s="57"/>
      <c r="I3757" s="57"/>
    </row>
    <row r="3758" spans="6:9" s="58" customFormat="1" ht="12.75">
      <c r="F3758" s="57"/>
      <c r="I3758" s="57"/>
    </row>
    <row r="3759" spans="6:9" s="58" customFormat="1" ht="12.75">
      <c r="F3759" s="57"/>
      <c r="I3759" s="57"/>
    </row>
    <row r="3760" spans="6:9" s="58" customFormat="1" ht="12.75">
      <c r="F3760" s="57"/>
      <c r="I3760" s="57"/>
    </row>
    <row r="3761" spans="6:9" s="58" customFormat="1" ht="12.75">
      <c r="F3761" s="57"/>
      <c r="I3761" s="57"/>
    </row>
    <row r="3762" spans="6:9" s="58" customFormat="1" ht="12.75">
      <c r="F3762" s="57"/>
      <c r="I3762" s="57"/>
    </row>
    <row r="3763" spans="6:9" s="58" customFormat="1" ht="12.75">
      <c r="F3763" s="57"/>
      <c r="I3763" s="57"/>
    </row>
    <row r="3764" spans="6:9" s="58" customFormat="1" ht="12.75">
      <c r="F3764" s="57"/>
      <c r="I3764" s="57"/>
    </row>
    <row r="3765" spans="6:9" s="58" customFormat="1" ht="12.75">
      <c r="F3765" s="57"/>
      <c r="I3765" s="57"/>
    </row>
    <row r="3766" spans="6:9" s="58" customFormat="1" ht="12.75">
      <c r="F3766" s="57"/>
      <c r="I3766" s="57"/>
    </row>
    <row r="3767" spans="6:9" s="58" customFormat="1" ht="12.75">
      <c r="F3767" s="57"/>
      <c r="I3767" s="57"/>
    </row>
    <row r="3768" spans="6:9" s="58" customFormat="1" ht="12.75">
      <c r="F3768" s="57"/>
      <c r="I3768" s="57"/>
    </row>
    <row r="3769" spans="6:9" s="58" customFormat="1" ht="12.75">
      <c r="F3769" s="57"/>
      <c r="I3769" s="57"/>
    </row>
    <row r="3770" spans="6:9" s="58" customFormat="1" ht="12.75">
      <c r="F3770" s="57"/>
      <c r="I3770" s="57"/>
    </row>
    <row r="3771" spans="6:9" s="58" customFormat="1" ht="12.75">
      <c r="F3771" s="57"/>
      <c r="I3771" s="57"/>
    </row>
    <row r="3772" spans="6:9" s="58" customFormat="1" ht="12.75">
      <c r="F3772" s="57"/>
      <c r="I3772" s="57"/>
    </row>
    <row r="3773" spans="6:9" s="58" customFormat="1" ht="12.75">
      <c r="F3773" s="57"/>
      <c r="I3773" s="57"/>
    </row>
    <row r="3774" spans="6:9" s="58" customFormat="1" ht="12.75">
      <c r="F3774" s="57"/>
      <c r="I3774" s="57"/>
    </row>
    <row r="3775" spans="6:9" s="58" customFormat="1" ht="12.75">
      <c r="F3775" s="57"/>
      <c r="I3775" s="57"/>
    </row>
    <row r="3776" spans="6:9" s="58" customFormat="1" ht="12.75">
      <c r="F3776" s="57"/>
      <c r="I3776" s="57"/>
    </row>
    <row r="3777" spans="6:9" s="58" customFormat="1" ht="12.75">
      <c r="F3777" s="57"/>
      <c r="I3777" s="57"/>
    </row>
    <row r="3778" spans="6:9" s="58" customFormat="1" ht="12.75">
      <c r="F3778" s="57"/>
      <c r="I3778" s="57"/>
    </row>
    <row r="3779" spans="6:9" s="58" customFormat="1" ht="12.75">
      <c r="F3779" s="57"/>
      <c r="I3779" s="57"/>
    </row>
    <row r="3780" spans="6:9" s="58" customFormat="1" ht="12.75">
      <c r="F3780" s="57"/>
      <c r="I3780" s="57"/>
    </row>
    <row r="3781" spans="6:9" s="58" customFormat="1" ht="12.75">
      <c r="F3781" s="57"/>
      <c r="I3781" s="57"/>
    </row>
    <row r="3782" spans="6:9" s="58" customFormat="1" ht="12.75">
      <c r="F3782" s="57"/>
      <c r="I3782" s="57"/>
    </row>
    <row r="3783" spans="6:9" s="58" customFormat="1" ht="12.75">
      <c r="F3783" s="57"/>
      <c r="I3783" s="57"/>
    </row>
    <row r="3784" spans="6:9" s="58" customFormat="1" ht="12.75">
      <c r="F3784" s="57"/>
      <c r="I3784" s="57"/>
    </row>
    <row r="3785" spans="6:9" s="58" customFormat="1" ht="12.75">
      <c r="F3785" s="57"/>
      <c r="I3785" s="57"/>
    </row>
    <row r="3786" spans="6:9" s="58" customFormat="1" ht="12.75">
      <c r="F3786" s="57"/>
      <c r="I3786" s="57"/>
    </row>
    <row r="3787" spans="6:9" s="58" customFormat="1" ht="12.75">
      <c r="F3787" s="57"/>
      <c r="I3787" s="57"/>
    </row>
    <row r="3788" spans="6:9" s="58" customFormat="1" ht="12.75">
      <c r="F3788" s="57"/>
      <c r="I3788" s="57"/>
    </row>
    <row r="3789" spans="6:9" s="58" customFormat="1" ht="12.75">
      <c r="F3789" s="57"/>
      <c r="I3789" s="57"/>
    </row>
    <row r="3790" spans="6:9" s="58" customFormat="1" ht="12.75">
      <c r="F3790" s="57"/>
      <c r="I3790" s="57"/>
    </row>
    <row r="3791" spans="6:9" s="58" customFormat="1" ht="12.75">
      <c r="F3791" s="57"/>
      <c r="I3791" s="57"/>
    </row>
    <row r="3792" spans="6:9" s="58" customFormat="1" ht="12.75">
      <c r="F3792" s="57"/>
      <c r="I3792" s="57"/>
    </row>
    <row r="3793" spans="6:9" s="58" customFormat="1" ht="12.75">
      <c r="F3793" s="57"/>
      <c r="I3793" s="57"/>
    </row>
    <row r="3794" spans="6:9" s="58" customFormat="1" ht="12.75">
      <c r="F3794" s="57"/>
      <c r="I3794" s="57"/>
    </row>
    <row r="3795" spans="6:9" s="58" customFormat="1" ht="12.75">
      <c r="F3795" s="57"/>
      <c r="I3795" s="57"/>
    </row>
    <row r="3796" spans="6:9" s="58" customFormat="1" ht="12.75">
      <c r="F3796" s="57"/>
      <c r="I3796" s="57"/>
    </row>
    <row r="3797" spans="6:9" s="58" customFormat="1" ht="12.75">
      <c r="F3797" s="57"/>
      <c r="I3797" s="57"/>
    </row>
    <row r="3798" spans="6:9" s="58" customFormat="1" ht="12.75">
      <c r="F3798" s="57"/>
      <c r="I3798" s="57"/>
    </row>
    <row r="3799" spans="6:9" s="58" customFormat="1" ht="12.75">
      <c r="F3799" s="57"/>
      <c r="I3799" s="57"/>
    </row>
    <row r="3800" spans="6:9" s="58" customFormat="1" ht="12.75">
      <c r="F3800" s="57"/>
      <c r="I3800" s="57"/>
    </row>
    <row r="3801" spans="6:9" s="58" customFormat="1" ht="12.75">
      <c r="F3801" s="57"/>
      <c r="I3801" s="57"/>
    </row>
    <row r="3802" spans="6:9" s="58" customFormat="1" ht="12.75">
      <c r="F3802" s="57"/>
      <c r="I3802" s="57"/>
    </row>
    <row r="3803" spans="6:9" s="58" customFormat="1" ht="12.75">
      <c r="F3803" s="57"/>
      <c r="I3803" s="57"/>
    </row>
    <row r="3804" spans="6:9" s="58" customFormat="1" ht="12.75">
      <c r="F3804" s="57"/>
      <c r="I3804" s="57"/>
    </row>
    <row r="3805" spans="6:9" s="58" customFormat="1" ht="12.75">
      <c r="F3805" s="57"/>
      <c r="I3805" s="57"/>
    </row>
    <row r="3806" spans="6:9" s="58" customFormat="1" ht="12.75">
      <c r="F3806" s="57"/>
      <c r="I3806" s="57"/>
    </row>
    <row r="3807" spans="6:9" s="58" customFormat="1" ht="12.75">
      <c r="F3807" s="57"/>
      <c r="I3807" s="57"/>
    </row>
    <row r="3808" spans="6:9" s="58" customFormat="1" ht="12.75">
      <c r="F3808" s="57"/>
      <c r="I3808" s="57"/>
    </row>
    <row r="3809" spans="6:9" s="58" customFormat="1" ht="12.75">
      <c r="F3809" s="57"/>
      <c r="I3809" s="57"/>
    </row>
    <row r="3810" spans="6:9" s="58" customFormat="1" ht="12.75">
      <c r="F3810" s="57"/>
      <c r="I3810" s="57"/>
    </row>
    <row r="3811" spans="6:9" s="58" customFormat="1" ht="12.75">
      <c r="F3811" s="57"/>
      <c r="I3811" s="57"/>
    </row>
    <row r="3812" spans="6:9" s="58" customFormat="1" ht="12.75">
      <c r="F3812" s="57"/>
      <c r="I3812" s="57"/>
    </row>
    <row r="3813" spans="6:9" s="58" customFormat="1" ht="12.75">
      <c r="F3813" s="57"/>
      <c r="I3813" s="57"/>
    </row>
    <row r="3814" spans="6:9" s="58" customFormat="1" ht="12.75">
      <c r="F3814" s="57"/>
      <c r="I3814" s="57"/>
    </row>
    <row r="3815" spans="6:9" s="58" customFormat="1" ht="12.75">
      <c r="F3815" s="57"/>
      <c r="I3815" s="57"/>
    </row>
    <row r="3816" spans="6:9" s="58" customFormat="1" ht="12.75">
      <c r="F3816" s="57"/>
      <c r="I3816" s="57"/>
    </row>
    <row r="3817" spans="6:9" s="58" customFormat="1" ht="12.75">
      <c r="F3817" s="57"/>
      <c r="I3817" s="57"/>
    </row>
    <row r="3818" spans="6:9" s="58" customFormat="1" ht="12.75">
      <c r="F3818" s="57"/>
      <c r="I3818" s="57"/>
    </row>
    <row r="3819" spans="6:9" s="58" customFormat="1" ht="12.75">
      <c r="F3819" s="57"/>
      <c r="I3819" s="57"/>
    </row>
    <row r="3820" spans="6:9" s="58" customFormat="1" ht="12.75">
      <c r="F3820" s="57"/>
      <c r="I3820" s="57"/>
    </row>
    <row r="3821" spans="6:9" s="58" customFormat="1" ht="12.75">
      <c r="F3821" s="57"/>
      <c r="I3821" s="57"/>
    </row>
    <row r="3822" spans="6:9" s="58" customFormat="1" ht="12.75">
      <c r="F3822" s="57"/>
      <c r="I3822" s="57"/>
    </row>
    <row r="3823" spans="6:9" s="58" customFormat="1" ht="12.75">
      <c r="F3823" s="57"/>
      <c r="I3823" s="57"/>
    </row>
    <row r="3824" spans="6:9" s="58" customFormat="1" ht="12.75">
      <c r="F3824" s="57"/>
      <c r="I3824" s="57"/>
    </row>
    <row r="3825" spans="6:9" s="58" customFormat="1" ht="12.75">
      <c r="F3825" s="57"/>
      <c r="I3825" s="57"/>
    </row>
    <row r="3826" spans="6:9" s="58" customFormat="1" ht="12.75">
      <c r="F3826" s="57"/>
      <c r="I3826" s="57"/>
    </row>
    <row r="3827" spans="6:9" s="58" customFormat="1" ht="12.75">
      <c r="F3827" s="57"/>
      <c r="I3827" s="57"/>
    </row>
    <row r="3828" spans="6:9" s="58" customFormat="1" ht="12.75">
      <c r="F3828" s="57"/>
      <c r="I3828" s="57"/>
    </row>
    <row r="3829" spans="6:9" s="58" customFormat="1" ht="12.75">
      <c r="F3829" s="57"/>
      <c r="I3829" s="57"/>
    </row>
    <row r="3830" spans="6:9" s="58" customFormat="1" ht="12.75">
      <c r="F3830" s="57"/>
      <c r="I3830" s="57"/>
    </row>
    <row r="3831" spans="6:9" s="58" customFormat="1" ht="12.75">
      <c r="F3831" s="57"/>
      <c r="I3831" s="57"/>
    </row>
    <row r="3832" spans="6:9" s="58" customFormat="1" ht="12.75">
      <c r="F3832" s="57"/>
      <c r="I3832" s="57"/>
    </row>
    <row r="3833" spans="6:9" s="58" customFormat="1" ht="12.75">
      <c r="F3833" s="57"/>
      <c r="I3833" s="57"/>
    </row>
    <row r="3834" spans="6:9" s="58" customFormat="1" ht="12.75">
      <c r="F3834" s="57"/>
      <c r="I3834" s="57"/>
    </row>
    <row r="3835" spans="6:9" s="58" customFormat="1" ht="12.75">
      <c r="F3835" s="57"/>
      <c r="I3835" s="57"/>
    </row>
    <row r="3836" spans="6:9" s="58" customFormat="1" ht="12.75">
      <c r="F3836" s="57"/>
      <c r="I3836" s="57"/>
    </row>
    <row r="3837" spans="6:9" s="58" customFormat="1" ht="12.75">
      <c r="F3837" s="57"/>
      <c r="I3837" s="57"/>
    </row>
    <row r="3838" spans="6:9" s="58" customFormat="1" ht="12.75">
      <c r="F3838" s="57"/>
      <c r="I3838" s="57"/>
    </row>
    <row r="3839" spans="6:9" s="58" customFormat="1" ht="12.75">
      <c r="F3839" s="57"/>
      <c r="I3839" s="57"/>
    </row>
    <row r="3840" spans="6:9" s="58" customFormat="1" ht="12.75">
      <c r="F3840" s="57"/>
      <c r="I3840" s="57"/>
    </row>
    <row r="3841" spans="6:9" s="58" customFormat="1" ht="12.75">
      <c r="F3841" s="57"/>
      <c r="I3841" s="57"/>
    </row>
    <row r="3842" spans="6:9" s="58" customFormat="1" ht="12.75">
      <c r="F3842" s="57"/>
      <c r="I3842" s="57"/>
    </row>
    <row r="3843" spans="6:9" s="58" customFormat="1" ht="12.75">
      <c r="F3843" s="57"/>
      <c r="I3843" s="57"/>
    </row>
    <row r="3844" spans="6:9" s="58" customFormat="1" ht="12.75">
      <c r="F3844" s="57"/>
      <c r="I3844" s="57"/>
    </row>
    <row r="3845" spans="6:9" s="58" customFormat="1" ht="12.75">
      <c r="F3845" s="57"/>
      <c r="I3845" s="57"/>
    </row>
    <row r="3846" spans="6:9" s="58" customFormat="1" ht="12.75">
      <c r="F3846" s="57"/>
      <c r="I3846" s="57"/>
    </row>
    <row r="3847" spans="6:9" s="58" customFormat="1" ht="12.75">
      <c r="F3847" s="57"/>
      <c r="I3847" s="57"/>
    </row>
    <row r="3848" spans="6:9" s="58" customFormat="1" ht="12.75">
      <c r="F3848" s="57"/>
      <c r="I3848" s="57"/>
    </row>
    <row r="3849" spans="6:9" s="58" customFormat="1" ht="12.75">
      <c r="F3849" s="57"/>
      <c r="I3849" s="57"/>
    </row>
    <row r="3850" spans="6:9" s="58" customFormat="1" ht="12.75">
      <c r="F3850" s="57"/>
      <c r="I3850" s="57"/>
    </row>
    <row r="3851" spans="6:9" s="58" customFormat="1" ht="12.75">
      <c r="F3851" s="57"/>
      <c r="I3851" s="57"/>
    </row>
    <row r="3852" spans="6:9" s="58" customFormat="1" ht="12.75">
      <c r="F3852" s="57"/>
      <c r="I3852" s="57"/>
    </row>
    <row r="3853" spans="6:9" s="58" customFormat="1" ht="12.75">
      <c r="F3853" s="57"/>
      <c r="I3853" s="57"/>
    </row>
    <row r="3854" spans="6:9" s="58" customFormat="1" ht="12.75">
      <c r="F3854" s="57"/>
      <c r="I3854" s="57"/>
    </row>
    <row r="3855" spans="6:9" s="58" customFormat="1" ht="12.75">
      <c r="F3855" s="57"/>
      <c r="I3855" s="57"/>
    </row>
    <row r="3856" spans="6:9" s="58" customFormat="1" ht="12.75">
      <c r="F3856" s="57"/>
      <c r="I3856" s="57"/>
    </row>
    <row r="3857" spans="6:9" s="58" customFormat="1" ht="12.75">
      <c r="F3857" s="57"/>
      <c r="I3857" s="57"/>
    </row>
    <row r="3858" spans="6:9" s="58" customFormat="1" ht="12.75">
      <c r="F3858" s="57"/>
      <c r="I3858" s="57"/>
    </row>
    <row r="3859" spans="6:9" s="58" customFormat="1" ht="12.75">
      <c r="F3859" s="57"/>
      <c r="I3859" s="57"/>
    </row>
    <row r="3860" spans="6:9" s="58" customFormat="1" ht="12.75">
      <c r="F3860" s="57"/>
      <c r="I3860" s="57"/>
    </row>
    <row r="3861" spans="6:9" s="58" customFormat="1" ht="12.75">
      <c r="F3861" s="57"/>
      <c r="I3861" s="57"/>
    </row>
    <row r="3862" spans="6:9" s="58" customFormat="1" ht="12.75">
      <c r="F3862" s="57"/>
      <c r="I3862" s="57"/>
    </row>
    <row r="3863" spans="6:9" s="58" customFormat="1" ht="12.75">
      <c r="F3863" s="57"/>
      <c r="I3863" s="57"/>
    </row>
    <row r="3864" spans="6:9" s="58" customFormat="1" ht="12.75">
      <c r="F3864" s="57"/>
      <c r="I3864" s="57"/>
    </row>
    <row r="3865" spans="6:9" s="58" customFormat="1" ht="12.75">
      <c r="F3865" s="57"/>
      <c r="I3865" s="57"/>
    </row>
    <row r="3866" spans="6:9" s="58" customFormat="1" ht="12.75">
      <c r="F3866" s="57"/>
      <c r="I3866" s="57"/>
    </row>
    <row r="3867" spans="6:9" s="58" customFormat="1" ht="12.75">
      <c r="F3867" s="57"/>
      <c r="I3867" s="57"/>
    </row>
    <row r="3868" spans="6:9" s="58" customFormat="1" ht="12.75">
      <c r="F3868" s="57"/>
      <c r="I3868" s="57"/>
    </row>
    <row r="3869" spans="6:9" s="58" customFormat="1" ht="12.75">
      <c r="F3869" s="57"/>
      <c r="I3869" s="57"/>
    </row>
    <row r="3870" spans="6:9" s="58" customFormat="1" ht="12.75">
      <c r="F3870" s="57"/>
      <c r="I3870" s="57"/>
    </row>
    <row r="3871" spans="6:9" s="58" customFormat="1" ht="12.75">
      <c r="F3871" s="57"/>
      <c r="I3871" s="57"/>
    </row>
    <row r="3872" spans="6:9" s="58" customFormat="1" ht="12.75">
      <c r="F3872" s="57"/>
      <c r="I3872" s="57"/>
    </row>
    <row r="3873" spans="6:9" s="58" customFormat="1" ht="12.75">
      <c r="F3873" s="57"/>
      <c r="I3873" s="57"/>
    </row>
    <row r="3874" spans="6:9" s="58" customFormat="1" ht="12.75">
      <c r="F3874" s="57"/>
      <c r="I3874" s="57"/>
    </row>
    <row r="3875" spans="6:9" s="58" customFormat="1" ht="12.75">
      <c r="F3875" s="57"/>
      <c r="I3875" s="57"/>
    </row>
    <row r="3876" spans="6:9" s="58" customFormat="1" ht="12.75">
      <c r="F3876" s="57"/>
      <c r="I3876" s="57"/>
    </row>
    <row r="3877" spans="6:9" s="58" customFormat="1" ht="12.75">
      <c r="F3877" s="57"/>
      <c r="I3877" s="57"/>
    </row>
    <row r="3878" spans="6:9" s="58" customFormat="1" ht="12.75">
      <c r="F3878" s="57"/>
      <c r="I3878" s="57"/>
    </row>
    <row r="3879" spans="6:9" s="58" customFormat="1" ht="12.75">
      <c r="F3879" s="57"/>
      <c r="I3879" s="57"/>
    </row>
    <row r="3880" spans="6:9" s="58" customFormat="1" ht="12.75">
      <c r="F3880" s="57"/>
      <c r="I3880" s="57"/>
    </row>
    <row r="3881" spans="6:9" s="58" customFormat="1" ht="12.75">
      <c r="F3881" s="57"/>
      <c r="I3881" s="57"/>
    </row>
    <row r="3882" spans="6:9" s="58" customFormat="1" ht="12.75">
      <c r="F3882" s="57"/>
      <c r="I3882" s="57"/>
    </row>
    <row r="3883" spans="6:9" s="58" customFormat="1" ht="12.75">
      <c r="F3883" s="57"/>
      <c r="I3883" s="57"/>
    </row>
    <row r="3884" spans="6:9" s="58" customFormat="1" ht="12.75">
      <c r="F3884" s="57"/>
      <c r="I3884" s="57"/>
    </row>
    <row r="3885" spans="6:9" s="58" customFormat="1" ht="12.75">
      <c r="F3885" s="57"/>
      <c r="I3885" s="57"/>
    </row>
    <row r="3886" spans="6:9" s="58" customFormat="1" ht="12.75">
      <c r="F3886" s="57"/>
      <c r="I3886" s="57"/>
    </row>
    <row r="3887" spans="6:9" s="58" customFormat="1" ht="12.75">
      <c r="F3887" s="57"/>
      <c r="I3887" s="57"/>
    </row>
    <row r="3888" spans="6:9" s="58" customFormat="1" ht="12.75">
      <c r="F3888" s="57"/>
      <c r="I3888" s="57"/>
    </row>
    <row r="3889" spans="6:9" s="58" customFormat="1" ht="12.75">
      <c r="F3889" s="57"/>
      <c r="I3889" s="57"/>
    </row>
    <row r="3890" spans="6:9" s="58" customFormat="1" ht="12.75">
      <c r="F3890" s="57"/>
      <c r="I3890" s="57"/>
    </row>
    <row r="3891" spans="6:9" s="58" customFormat="1" ht="12.75">
      <c r="F3891" s="57"/>
      <c r="I3891" s="57"/>
    </row>
    <row r="3892" spans="6:9" s="58" customFormat="1" ht="12.75">
      <c r="F3892" s="57"/>
      <c r="I3892" s="57"/>
    </row>
    <row r="3893" spans="6:9" s="58" customFormat="1" ht="12.75">
      <c r="F3893" s="57"/>
      <c r="I3893" s="57"/>
    </row>
    <row r="3894" spans="6:9" s="58" customFormat="1" ht="12.75">
      <c r="F3894" s="57"/>
      <c r="I3894" s="57"/>
    </row>
    <row r="3895" spans="6:9" s="58" customFormat="1" ht="12.75">
      <c r="F3895" s="57"/>
      <c r="I3895" s="57"/>
    </row>
    <row r="3896" spans="6:9" s="58" customFormat="1" ht="12.75">
      <c r="F3896" s="57"/>
      <c r="I3896" s="57"/>
    </row>
    <row r="3897" spans="6:9" s="58" customFormat="1" ht="12.75">
      <c r="F3897" s="57"/>
      <c r="I3897" s="57"/>
    </row>
    <row r="3898" spans="6:9" s="58" customFormat="1" ht="12.75">
      <c r="F3898" s="57"/>
      <c r="I3898" s="57"/>
    </row>
    <row r="3899" spans="6:9" s="58" customFormat="1" ht="12.75">
      <c r="F3899" s="57"/>
      <c r="I3899" s="57"/>
    </row>
    <row r="3900" spans="6:9" s="58" customFormat="1" ht="12.75">
      <c r="F3900" s="57"/>
      <c r="I3900" s="57"/>
    </row>
    <row r="3901" spans="6:9" s="58" customFormat="1" ht="12.75">
      <c r="F3901" s="57"/>
      <c r="I3901" s="57"/>
    </row>
    <row r="3902" spans="6:9" s="58" customFormat="1" ht="12.75">
      <c r="F3902" s="57"/>
      <c r="I3902" s="57"/>
    </row>
    <row r="3903" spans="6:9" s="58" customFormat="1" ht="12.75">
      <c r="F3903" s="57"/>
      <c r="I3903" s="57"/>
    </row>
    <row r="3904" spans="6:9" s="58" customFormat="1" ht="12.75">
      <c r="F3904" s="57"/>
      <c r="I3904" s="57"/>
    </row>
    <row r="3905" spans="6:9" s="58" customFormat="1" ht="12.75">
      <c r="F3905" s="57"/>
      <c r="I3905" s="57"/>
    </row>
    <row r="3906" spans="6:9" s="58" customFormat="1" ht="12.75">
      <c r="F3906" s="57"/>
      <c r="I3906" s="57"/>
    </row>
    <row r="3907" spans="6:9" s="58" customFormat="1" ht="12.75">
      <c r="F3907" s="57"/>
      <c r="I3907" s="57"/>
    </row>
    <row r="3908" spans="6:9" s="58" customFormat="1" ht="12.75">
      <c r="F3908" s="57"/>
      <c r="I3908" s="57"/>
    </row>
    <row r="3909" spans="6:9" s="58" customFormat="1" ht="12.75">
      <c r="F3909" s="57"/>
      <c r="I3909" s="57"/>
    </row>
    <row r="3910" spans="6:9" s="58" customFormat="1" ht="12.75">
      <c r="F3910" s="57"/>
      <c r="I3910" s="57"/>
    </row>
    <row r="3911" spans="6:9" s="58" customFormat="1" ht="12.75">
      <c r="F3911" s="57"/>
      <c r="I3911" s="57"/>
    </row>
    <row r="3912" spans="6:9" s="58" customFormat="1" ht="12.75">
      <c r="F3912" s="57"/>
      <c r="I3912" s="57"/>
    </row>
    <row r="3913" spans="6:9" s="58" customFormat="1" ht="12.75">
      <c r="F3913" s="57"/>
      <c r="I3913" s="57"/>
    </row>
    <row r="3914" spans="6:9" s="58" customFormat="1" ht="12.75">
      <c r="F3914" s="57"/>
      <c r="I3914" s="57"/>
    </row>
    <row r="3915" spans="6:9" s="58" customFormat="1" ht="12.75">
      <c r="F3915" s="57"/>
      <c r="I3915" s="57"/>
    </row>
    <row r="3916" spans="6:9" s="58" customFormat="1" ht="12.75">
      <c r="F3916" s="57"/>
      <c r="I3916" s="57"/>
    </row>
    <row r="3917" spans="6:9" s="58" customFormat="1" ht="12.75">
      <c r="F3917" s="57"/>
      <c r="I3917" s="57"/>
    </row>
    <row r="3918" spans="6:9" s="58" customFormat="1" ht="12.75">
      <c r="F3918" s="57"/>
      <c r="I3918" s="57"/>
    </row>
    <row r="3919" spans="6:9" s="58" customFormat="1" ht="12.75">
      <c r="F3919" s="57"/>
      <c r="I3919" s="57"/>
    </row>
    <row r="3920" spans="6:9" s="58" customFormat="1" ht="12.75">
      <c r="F3920" s="57"/>
      <c r="I3920" s="57"/>
    </row>
    <row r="3921" spans="6:9" s="58" customFormat="1" ht="12.75">
      <c r="F3921" s="57"/>
      <c r="I3921" s="57"/>
    </row>
    <row r="3922" spans="6:9" s="58" customFormat="1" ht="12.75">
      <c r="F3922" s="57"/>
      <c r="I3922" s="57"/>
    </row>
    <row r="3923" spans="6:9" s="58" customFormat="1" ht="12.75">
      <c r="F3923" s="57"/>
      <c r="I3923" s="57"/>
    </row>
    <row r="3924" spans="6:9" s="58" customFormat="1" ht="12.75">
      <c r="F3924" s="57"/>
      <c r="I3924" s="57"/>
    </row>
    <row r="3925" spans="6:9" s="58" customFormat="1" ht="12.75">
      <c r="F3925" s="57"/>
      <c r="I3925" s="57"/>
    </row>
    <row r="3926" spans="6:9" s="58" customFormat="1" ht="12.75">
      <c r="F3926" s="57"/>
      <c r="I3926" s="57"/>
    </row>
    <row r="3927" spans="6:9" s="58" customFormat="1" ht="12.75">
      <c r="F3927" s="57"/>
      <c r="I3927" s="57"/>
    </row>
    <row r="3928" spans="6:9" s="58" customFormat="1" ht="12.75">
      <c r="F3928" s="57"/>
      <c r="I3928" s="57"/>
    </row>
    <row r="3929" spans="6:9" s="58" customFormat="1" ht="12.75">
      <c r="F3929" s="57"/>
      <c r="I3929" s="57"/>
    </row>
    <row r="3930" spans="6:9" s="58" customFormat="1" ht="12.75">
      <c r="F3930" s="57"/>
      <c r="I3930" s="57"/>
    </row>
    <row r="3931" spans="6:9" s="58" customFormat="1" ht="12.75">
      <c r="F3931" s="57"/>
      <c r="I3931" s="57"/>
    </row>
    <row r="3932" spans="6:9" s="58" customFormat="1" ht="12.75">
      <c r="F3932" s="57"/>
      <c r="I3932" s="57"/>
    </row>
    <row r="3933" spans="6:9" s="58" customFormat="1" ht="12.75">
      <c r="F3933" s="57"/>
      <c r="I3933" s="57"/>
    </row>
    <row r="3934" spans="6:9" s="58" customFormat="1" ht="12.75">
      <c r="F3934" s="57"/>
      <c r="I3934" s="57"/>
    </row>
    <row r="3935" spans="6:9" s="58" customFormat="1" ht="12.75">
      <c r="F3935" s="57"/>
      <c r="I3935" s="57"/>
    </row>
    <row r="3936" spans="6:9" s="58" customFormat="1" ht="12.75">
      <c r="F3936" s="57"/>
      <c r="I3936" s="57"/>
    </row>
    <row r="3937" spans="6:9" s="58" customFormat="1" ht="12.75">
      <c r="F3937" s="57"/>
      <c r="I3937" s="57"/>
    </row>
    <row r="3938" spans="6:9" s="58" customFormat="1" ht="12.75">
      <c r="F3938" s="57"/>
      <c r="I3938" s="57"/>
    </row>
    <row r="3939" spans="6:9" s="58" customFormat="1" ht="12.75">
      <c r="F3939" s="57"/>
      <c r="I3939" s="57"/>
    </row>
    <row r="3940" spans="6:9" s="58" customFormat="1" ht="12.75">
      <c r="F3940" s="57"/>
      <c r="I3940" s="57"/>
    </row>
    <row r="3941" spans="6:9" s="58" customFormat="1" ht="12.75">
      <c r="F3941" s="57"/>
      <c r="I3941" s="57"/>
    </row>
    <row r="3942" spans="6:9" s="58" customFormat="1" ht="12.75">
      <c r="F3942" s="57"/>
      <c r="I3942" s="57"/>
    </row>
    <row r="3943" spans="6:9" s="58" customFormat="1" ht="12.75">
      <c r="F3943" s="57"/>
      <c r="I3943" s="57"/>
    </row>
    <row r="3944" spans="6:9" s="58" customFormat="1" ht="12.75">
      <c r="F3944" s="57"/>
      <c r="I3944" s="57"/>
    </row>
    <row r="3945" spans="6:9" s="58" customFormat="1" ht="12.75">
      <c r="F3945" s="57"/>
      <c r="I3945" s="57"/>
    </row>
    <row r="3946" spans="6:9" s="58" customFormat="1" ht="12.75">
      <c r="F3946" s="57"/>
      <c r="I3946" s="57"/>
    </row>
    <row r="3947" spans="6:9" s="58" customFormat="1" ht="12.75">
      <c r="F3947" s="57"/>
      <c r="I3947" s="57"/>
    </row>
    <row r="3948" spans="6:9" s="58" customFormat="1" ht="12.75">
      <c r="F3948" s="57"/>
      <c r="I3948" s="57"/>
    </row>
    <row r="3949" spans="6:9" s="58" customFormat="1" ht="12.75">
      <c r="F3949" s="57"/>
      <c r="I3949" s="57"/>
    </row>
    <row r="3950" spans="6:9" s="58" customFormat="1" ht="12.75">
      <c r="F3950" s="57"/>
      <c r="I3950" s="57"/>
    </row>
    <row r="3951" spans="6:9" s="58" customFormat="1" ht="12.75">
      <c r="F3951" s="57"/>
      <c r="I3951" s="57"/>
    </row>
    <row r="3952" spans="6:9" s="58" customFormat="1" ht="12.75">
      <c r="F3952" s="57"/>
      <c r="I3952" s="57"/>
    </row>
    <row r="3953" spans="6:9" s="58" customFormat="1" ht="12.75">
      <c r="F3953" s="57"/>
      <c r="I3953" s="57"/>
    </row>
    <row r="3954" spans="6:9" s="58" customFormat="1" ht="12.75">
      <c r="F3954" s="57"/>
      <c r="I3954" s="57"/>
    </row>
    <row r="3955" spans="6:9" s="58" customFormat="1" ht="12.75">
      <c r="F3955" s="57"/>
      <c r="I3955" s="57"/>
    </row>
    <row r="3956" spans="6:9" s="58" customFormat="1" ht="12.75">
      <c r="F3956" s="57"/>
      <c r="I3956" s="57"/>
    </row>
    <row r="3957" spans="6:9" s="58" customFormat="1" ht="12.75">
      <c r="F3957" s="57"/>
      <c r="I3957" s="57"/>
    </row>
    <row r="3958" spans="6:9" s="58" customFormat="1" ht="12.75">
      <c r="F3958" s="57"/>
      <c r="I3958" s="57"/>
    </row>
    <row r="3959" spans="6:9" s="58" customFormat="1" ht="12.75">
      <c r="F3959" s="57"/>
      <c r="I3959" s="57"/>
    </row>
    <row r="3960" spans="6:9" s="58" customFormat="1" ht="12.75">
      <c r="F3960" s="57"/>
      <c r="I3960" s="57"/>
    </row>
    <row r="3961" spans="6:9" s="58" customFormat="1" ht="12.75">
      <c r="F3961" s="57"/>
      <c r="I3961" s="57"/>
    </row>
    <row r="3962" spans="6:9" s="58" customFormat="1" ht="12.75">
      <c r="F3962" s="57"/>
      <c r="I3962" s="57"/>
    </row>
    <row r="3963" spans="6:9" s="58" customFormat="1" ht="12.75">
      <c r="F3963" s="57"/>
      <c r="I3963" s="57"/>
    </row>
    <row r="3964" spans="6:9" s="58" customFormat="1" ht="12.75">
      <c r="F3964" s="57"/>
      <c r="I3964" s="57"/>
    </row>
    <row r="3965" spans="6:9" s="58" customFormat="1" ht="12.75">
      <c r="F3965" s="57"/>
      <c r="I3965" s="57"/>
    </row>
    <row r="3966" spans="6:9" s="58" customFormat="1" ht="12.75">
      <c r="F3966" s="57"/>
      <c r="I3966" s="57"/>
    </row>
    <row r="3967" spans="6:9" s="58" customFormat="1" ht="12.75">
      <c r="F3967" s="57"/>
      <c r="I3967" s="57"/>
    </row>
    <row r="3968" spans="6:9" s="58" customFormat="1" ht="12.75">
      <c r="F3968" s="57"/>
      <c r="I3968" s="57"/>
    </row>
    <row r="3969" spans="6:9" s="58" customFormat="1" ht="12.75">
      <c r="F3969" s="57"/>
      <c r="I3969" s="57"/>
    </row>
    <row r="3970" spans="6:9" s="58" customFormat="1" ht="12.75">
      <c r="F3970" s="57"/>
      <c r="I3970" s="57"/>
    </row>
    <row r="3971" spans="6:9" s="58" customFormat="1" ht="12.75">
      <c r="F3971" s="57"/>
      <c r="I3971" s="57"/>
    </row>
    <row r="3972" spans="6:9" s="58" customFormat="1" ht="12.75">
      <c r="F3972" s="57"/>
      <c r="I3972" s="57"/>
    </row>
    <row r="3973" spans="6:9" s="58" customFormat="1" ht="12.75">
      <c r="F3973" s="57"/>
      <c r="I3973" s="57"/>
    </row>
    <row r="3974" spans="6:9" s="58" customFormat="1" ht="12.75">
      <c r="F3974" s="57"/>
      <c r="I3974" s="57"/>
    </row>
    <row r="3975" spans="6:9" s="58" customFormat="1" ht="12.75">
      <c r="F3975" s="57"/>
      <c r="I3975" s="57"/>
    </row>
    <row r="3976" spans="6:9" s="58" customFormat="1" ht="12.75">
      <c r="F3976" s="57"/>
      <c r="I3976" s="57"/>
    </row>
    <row r="3977" spans="6:9" s="58" customFormat="1" ht="12.75">
      <c r="F3977" s="57"/>
      <c r="I3977" s="57"/>
    </row>
    <row r="3978" spans="6:9" s="58" customFormat="1" ht="12.75">
      <c r="F3978" s="57"/>
      <c r="I3978" s="57"/>
    </row>
    <row r="3979" spans="6:9" s="58" customFormat="1" ht="12.75">
      <c r="F3979" s="57"/>
      <c r="I3979" s="57"/>
    </row>
    <row r="3980" spans="6:9" s="58" customFormat="1" ht="12.75">
      <c r="F3980" s="57"/>
      <c r="I3980" s="57"/>
    </row>
    <row r="3981" spans="6:9" s="58" customFormat="1" ht="12.75">
      <c r="F3981" s="57"/>
      <c r="I3981" s="57"/>
    </row>
    <row r="3982" spans="6:9" s="58" customFormat="1" ht="12.75">
      <c r="F3982" s="57"/>
      <c r="I3982" s="57"/>
    </row>
    <row r="3983" spans="6:9" s="58" customFormat="1" ht="12.75">
      <c r="F3983" s="57"/>
      <c r="I3983" s="57"/>
    </row>
    <row r="3984" spans="6:9" s="58" customFormat="1" ht="12.75">
      <c r="F3984" s="57"/>
      <c r="I3984" s="57"/>
    </row>
    <row r="3985" spans="6:9" s="58" customFormat="1" ht="12.75">
      <c r="F3985" s="57"/>
      <c r="I3985" s="57"/>
    </row>
    <row r="3986" spans="6:9" s="58" customFormat="1" ht="12.75">
      <c r="F3986" s="57"/>
      <c r="I3986" s="57"/>
    </row>
    <row r="3987" spans="6:9" s="58" customFormat="1" ht="12.75">
      <c r="F3987" s="57"/>
      <c r="I3987" s="57"/>
    </row>
    <row r="3988" spans="6:9" s="58" customFormat="1" ht="12.75">
      <c r="F3988" s="57"/>
      <c r="I3988" s="57"/>
    </row>
    <row r="3989" spans="6:9" s="58" customFormat="1" ht="12.75">
      <c r="F3989" s="57"/>
      <c r="I3989" s="57"/>
    </row>
    <row r="3990" spans="6:9" s="58" customFormat="1" ht="12.75">
      <c r="F3990" s="57"/>
      <c r="I3990" s="57"/>
    </row>
    <row r="3991" spans="6:9" s="58" customFormat="1" ht="12.75">
      <c r="F3991" s="57"/>
      <c r="I3991" s="57"/>
    </row>
    <row r="3992" spans="6:9" s="58" customFormat="1" ht="12.75">
      <c r="F3992" s="57"/>
      <c r="I3992" s="57"/>
    </row>
    <row r="3993" spans="6:9" s="58" customFormat="1" ht="12.75">
      <c r="F3993" s="57"/>
      <c r="I3993" s="57"/>
    </row>
    <row r="3994" spans="6:9" s="58" customFormat="1" ht="12.75">
      <c r="F3994" s="57"/>
      <c r="I3994" s="57"/>
    </row>
    <row r="3995" spans="6:9" s="58" customFormat="1" ht="12.75">
      <c r="F3995" s="57"/>
      <c r="I3995" s="57"/>
    </row>
    <row r="3996" spans="6:9" s="58" customFormat="1" ht="12.75">
      <c r="F3996" s="57"/>
      <c r="I3996" s="57"/>
    </row>
    <row r="3997" spans="6:9" s="58" customFormat="1" ht="12.75">
      <c r="F3997" s="57"/>
      <c r="I3997" s="57"/>
    </row>
    <row r="3998" spans="6:9" s="58" customFormat="1" ht="12.75">
      <c r="F3998" s="57"/>
      <c r="I3998" s="57"/>
    </row>
    <row r="3999" spans="6:9" s="58" customFormat="1" ht="12.75">
      <c r="F3999" s="57"/>
      <c r="I3999" s="57"/>
    </row>
    <row r="4000" spans="6:9" s="58" customFormat="1" ht="12.75">
      <c r="F4000" s="57"/>
      <c r="I4000" s="57"/>
    </row>
    <row r="4001" spans="6:9" s="58" customFormat="1" ht="12.75">
      <c r="F4001" s="57"/>
      <c r="I4001" s="57"/>
    </row>
    <row r="4002" spans="6:9" s="58" customFormat="1" ht="12.75">
      <c r="F4002" s="57"/>
      <c r="I4002" s="57"/>
    </row>
    <row r="4003" spans="6:9" s="58" customFormat="1" ht="12.75">
      <c r="F4003" s="57"/>
      <c r="I4003" s="57"/>
    </row>
    <row r="4004" spans="6:9" s="58" customFormat="1" ht="12.75">
      <c r="F4004" s="57"/>
      <c r="I4004" s="57"/>
    </row>
    <row r="4005" spans="6:9" s="58" customFormat="1" ht="12.75">
      <c r="F4005" s="57"/>
      <c r="I4005" s="57"/>
    </row>
    <row r="4006" spans="6:9" s="58" customFormat="1" ht="12.75">
      <c r="F4006" s="57"/>
      <c r="I4006" s="57"/>
    </row>
    <row r="4007" spans="6:9" s="58" customFormat="1" ht="12.75">
      <c r="F4007" s="57"/>
      <c r="I4007" s="57"/>
    </row>
    <row r="4008" spans="6:9" s="58" customFormat="1" ht="12.75">
      <c r="F4008" s="57"/>
      <c r="I4008" s="57"/>
    </row>
    <row r="4009" spans="6:9" s="58" customFormat="1" ht="12.75">
      <c r="F4009" s="57"/>
      <c r="I4009" s="57"/>
    </row>
    <row r="4010" spans="6:9" s="58" customFormat="1" ht="12.75">
      <c r="F4010" s="57"/>
      <c r="I4010" s="57"/>
    </row>
    <row r="4011" spans="6:9" s="58" customFormat="1" ht="12.75">
      <c r="F4011" s="57"/>
      <c r="I4011" s="57"/>
    </row>
    <row r="4012" spans="6:9" s="58" customFormat="1" ht="12.75">
      <c r="F4012" s="57"/>
      <c r="I4012" s="57"/>
    </row>
    <row r="4013" spans="6:9" s="58" customFormat="1" ht="12.75">
      <c r="F4013" s="57"/>
      <c r="I4013" s="57"/>
    </row>
    <row r="4014" spans="6:9" s="58" customFormat="1" ht="12.75">
      <c r="F4014" s="57"/>
      <c r="I4014" s="57"/>
    </row>
    <row r="4015" spans="6:9" s="58" customFormat="1" ht="12.75">
      <c r="F4015" s="57"/>
      <c r="I4015" s="57"/>
    </row>
    <row r="4016" spans="6:9" s="58" customFormat="1" ht="12.75">
      <c r="F4016" s="57"/>
      <c r="I4016" s="57"/>
    </row>
    <row r="4017" spans="6:9" s="58" customFormat="1" ht="12.75">
      <c r="F4017" s="57"/>
      <c r="I4017" s="57"/>
    </row>
    <row r="4018" spans="6:9" s="58" customFormat="1" ht="12.75">
      <c r="F4018" s="57"/>
      <c r="I4018" s="57"/>
    </row>
    <row r="4019" spans="6:9" s="58" customFormat="1" ht="12.75">
      <c r="F4019" s="57"/>
      <c r="I4019" s="57"/>
    </row>
    <row r="4020" spans="6:9" s="58" customFormat="1" ht="12.75">
      <c r="F4020" s="57"/>
      <c r="I4020" s="57"/>
    </row>
    <row r="4021" spans="6:9" s="58" customFormat="1" ht="12.75">
      <c r="F4021" s="57"/>
      <c r="I4021" s="57"/>
    </row>
    <row r="4022" spans="6:9" s="58" customFormat="1" ht="12.75">
      <c r="F4022" s="57"/>
      <c r="I4022" s="57"/>
    </row>
    <row r="4023" spans="6:9" s="58" customFormat="1" ht="12.75">
      <c r="F4023" s="57"/>
      <c r="I4023" s="57"/>
    </row>
    <row r="4024" spans="6:9" s="58" customFormat="1" ht="12.75">
      <c r="F4024" s="57"/>
      <c r="I4024" s="57"/>
    </row>
    <row r="4025" spans="6:9" s="58" customFormat="1" ht="12.75">
      <c r="F4025" s="57"/>
      <c r="I4025" s="57"/>
    </row>
    <row r="4026" spans="6:9" s="58" customFormat="1" ht="12.75">
      <c r="F4026" s="57"/>
      <c r="I4026" s="57"/>
    </row>
    <row r="4027" spans="6:9" s="58" customFormat="1" ht="12.75">
      <c r="F4027" s="57"/>
      <c r="I4027" s="57"/>
    </row>
    <row r="4028" spans="6:9" s="58" customFormat="1" ht="12.75">
      <c r="F4028" s="57"/>
      <c r="I4028" s="57"/>
    </row>
    <row r="4029" spans="6:9" s="58" customFormat="1" ht="12.75">
      <c r="F4029" s="57"/>
      <c r="I4029" s="57"/>
    </row>
    <row r="4030" spans="6:9" s="58" customFormat="1" ht="12.75">
      <c r="F4030" s="57"/>
      <c r="I4030" s="57"/>
    </row>
    <row r="4031" spans="6:9" s="58" customFormat="1" ht="12.75">
      <c r="F4031" s="57"/>
      <c r="I4031" s="57"/>
    </row>
    <row r="4032" spans="6:9" s="58" customFormat="1" ht="12.75">
      <c r="F4032" s="57"/>
      <c r="I4032" s="57"/>
    </row>
    <row r="4033" spans="6:9" s="58" customFormat="1" ht="12.75">
      <c r="F4033" s="57"/>
      <c r="I4033" s="57"/>
    </row>
    <row r="4034" spans="6:9" s="58" customFormat="1" ht="12.75">
      <c r="F4034" s="57"/>
      <c r="I4034" s="57"/>
    </row>
    <row r="4035" spans="6:9" s="58" customFormat="1" ht="12.75">
      <c r="F4035" s="57"/>
      <c r="I4035" s="57"/>
    </row>
    <row r="4036" spans="6:9" s="58" customFormat="1" ht="12.75">
      <c r="F4036" s="57"/>
      <c r="I4036" s="57"/>
    </row>
    <row r="4037" spans="6:9" s="58" customFormat="1" ht="12.75">
      <c r="F4037" s="57"/>
      <c r="I4037" s="57"/>
    </row>
    <row r="4038" spans="6:9" s="58" customFormat="1" ht="12.75">
      <c r="F4038" s="57"/>
      <c r="I4038" s="57"/>
    </row>
    <row r="4039" spans="6:9" s="58" customFormat="1" ht="12.75">
      <c r="F4039" s="57"/>
      <c r="I4039" s="57"/>
    </row>
    <row r="4040" spans="6:9" s="58" customFormat="1" ht="12.75">
      <c r="F4040" s="57"/>
      <c r="I4040" s="57"/>
    </row>
    <row r="4041" spans="6:9" s="58" customFormat="1" ht="12.75">
      <c r="F4041" s="57"/>
      <c r="I4041" s="57"/>
    </row>
    <row r="4042" spans="6:9" s="58" customFormat="1" ht="12.75">
      <c r="F4042" s="57"/>
      <c r="I4042" s="57"/>
    </row>
    <row r="4043" spans="6:9" s="58" customFormat="1" ht="12.75">
      <c r="F4043" s="57"/>
      <c r="I4043" s="57"/>
    </row>
    <row r="4044" spans="6:9" s="58" customFormat="1" ht="12.75">
      <c r="F4044" s="57"/>
      <c r="I4044" s="57"/>
    </row>
    <row r="4045" spans="6:9" s="58" customFormat="1" ht="12.75">
      <c r="F4045" s="57"/>
      <c r="I4045" s="57"/>
    </row>
    <row r="4046" spans="6:9" s="58" customFormat="1" ht="12.75">
      <c r="F4046" s="57"/>
      <c r="I4046" s="57"/>
    </row>
    <row r="4047" spans="6:9" s="58" customFormat="1" ht="12.75">
      <c r="F4047" s="57"/>
      <c r="I4047" s="57"/>
    </row>
    <row r="4048" spans="6:9" s="58" customFormat="1" ht="12.75">
      <c r="F4048" s="57"/>
      <c r="I4048" s="57"/>
    </row>
    <row r="4049" spans="6:9" s="58" customFormat="1" ht="12.75">
      <c r="F4049" s="57"/>
      <c r="I4049" s="57"/>
    </row>
    <row r="4050" spans="6:9" s="58" customFormat="1" ht="12.75">
      <c r="F4050" s="57"/>
      <c r="I4050" s="57"/>
    </row>
    <row r="4051" spans="6:9" s="58" customFormat="1" ht="12.75">
      <c r="F4051" s="57"/>
      <c r="I4051" s="57"/>
    </row>
    <row r="4052" spans="6:9" s="58" customFormat="1" ht="12.75">
      <c r="F4052" s="57"/>
      <c r="I4052" s="57"/>
    </row>
    <row r="4053" spans="6:9" s="58" customFormat="1" ht="12.75">
      <c r="F4053" s="57"/>
      <c r="I4053" s="57"/>
    </row>
    <row r="4054" spans="6:9" s="58" customFormat="1" ht="12.75">
      <c r="F4054" s="57"/>
      <c r="I4054" s="57"/>
    </row>
    <row r="4055" spans="6:9" s="58" customFormat="1" ht="12.75">
      <c r="F4055" s="57"/>
      <c r="I4055" s="57"/>
    </row>
    <row r="4056" spans="6:9" s="58" customFormat="1" ht="12.75">
      <c r="F4056" s="57"/>
      <c r="I4056" s="57"/>
    </row>
    <row r="4057" spans="6:9" s="58" customFormat="1" ht="12.75">
      <c r="F4057" s="57"/>
      <c r="I4057" s="57"/>
    </row>
    <row r="4058" spans="6:9" s="58" customFormat="1" ht="12.75">
      <c r="F4058" s="57"/>
      <c r="I4058" s="57"/>
    </row>
    <row r="4059" spans="6:9" s="58" customFormat="1" ht="12.75">
      <c r="F4059" s="57"/>
      <c r="I4059" s="57"/>
    </row>
    <row r="4060" spans="6:9" s="58" customFormat="1" ht="12.75">
      <c r="F4060" s="57"/>
      <c r="I4060" s="57"/>
    </row>
    <row r="4061" spans="6:9" s="58" customFormat="1" ht="12.75">
      <c r="F4061" s="57"/>
      <c r="I4061" s="57"/>
    </row>
    <row r="4062" spans="6:9" s="58" customFormat="1" ht="12.75">
      <c r="F4062" s="57"/>
      <c r="I4062" s="57"/>
    </row>
    <row r="4063" spans="6:9" s="58" customFormat="1" ht="12.75">
      <c r="F4063" s="57"/>
      <c r="I4063" s="57"/>
    </row>
    <row r="4064" spans="6:9" s="58" customFormat="1" ht="12.75">
      <c r="F4064" s="57"/>
      <c r="I4064" s="57"/>
    </row>
    <row r="4065" spans="6:9" s="58" customFormat="1" ht="12.75">
      <c r="F4065" s="57"/>
      <c r="I4065" s="57"/>
    </row>
    <row r="4066" spans="6:9" s="58" customFormat="1" ht="12.75">
      <c r="F4066" s="57"/>
      <c r="I4066" s="57"/>
    </row>
    <row r="4067" spans="6:9" s="58" customFormat="1" ht="12.75">
      <c r="F4067" s="57"/>
      <c r="I4067" s="57"/>
    </row>
    <row r="4068" spans="6:9" s="58" customFormat="1" ht="12.75">
      <c r="F4068" s="57"/>
      <c r="I4068" s="57"/>
    </row>
    <row r="4069" spans="6:9" s="58" customFormat="1" ht="12.75">
      <c r="F4069" s="57"/>
      <c r="I4069" s="57"/>
    </row>
    <row r="4070" spans="6:9" s="58" customFormat="1" ht="12.75">
      <c r="F4070" s="57"/>
      <c r="I4070" s="57"/>
    </row>
    <row r="4071" spans="6:9" s="58" customFormat="1" ht="12.75">
      <c r="F4071" s="57"/>
      <c r="I4071" s="57"/>
    </row>
    <row r="4072" spans="6:9" s="58" customFormat="1" ht="12.75">
      <c r="F4072" s="57"/>
      <c r="I4072" s="57"/>
    </row>
    <row r="4073" spans="6:9" s="58" customFormat="1" ht="12.75">
      <c r="F4073" s="57"/>
      <c r="I4073" s="57"/>
    </row>
    <row r="4074" spans="6:9" s="58" customFormat="1" ht="12.75">
      <c r="F4074" s="57"/>
      <c r="I4074" s="57"/>
    </row>
    <row r="4075" spans="6:9" s="58" customFormat="1" ht="12.75">
      <c r="F4075" s="57"/>
      <c r="I4075" s="57"/>
    </row>
    <row r="4076" spans="6:9" s="58" customFormat="1" ht="12.75">
      <c r="F4076" s="57"/>
      <c r="I4076" s="57"/>
    </row>
    <row r="4077" spans="6:9" s="58" customFormat="1" ht="12.75">
      <c r="F4077" s="57"/>
      <c r="I4077" s="57"/>
    </row>
    <row r="4078" spans="6:9" s="58" customFormat="1" ht="12.75">
      <c r="F4078" s="57"/>
      <c r="I4078" s="57"/>
    </row>
    <row r="4079" spans="6:9" s="58" customFormat="1" ht="12.75">
      <c r="F4079" s="57"/>
      <c r="I4079" s="57"/>
    </row>
    <row r="4080" spans="6:9" s="58" customFormat="1" ht="12.75">
      <c r="F4080" s="57"/>
      <c r="I4080" s="57"/>
    </row>
    <row r="4081" spans="6:9" s="58" customFormat="1" ht="12.75">
      <c r="F4081" s="57"/>
      <c r="I4081" s="57"/>
    </row>
    <row r="4082" spans="6:9" s="58" customFormat="1" ht="12.75">
      <c r="F4082" s="57"/>
      <c r="I4082" s="57"/>
    </row>
    <row r="4083" spans="6:9" s="58" customFormat="1" ht="12.75">
      <c r="F4083" s="57"/>
      <c r="I4083" s="57"/>
    </row>
    <row r="4084" spans="6:9" s="58" customFormat="1" ht="12.75">
      <c r="F4084" s="57"/>
      <c r="I4084" s="57"/>
    </row>
    <row r="4085" spans="6:9" s="58" customFormat="1" ht="12.75">
      <c r="F4085" s="57"/>
      <c r="I4085" s="57"/>
    </row>
    <row r="4086" spans="6:9" s="58" customFormat="1" ht="12.75">
      <c r="F4086" s="57"/>
      <c r="I4086" s="57"/>
    </row>
    <row r="4087" spans="6:9" s="58" customFormat="1" ht="12.75">
      <c r="F4087" s="57"/>
      <c r="I4087" s="57"/>
    </row>
    <row r="4088" spans="6:9" s="58" customFormat="1" ht="12.75">
      <c r="F4088" s="57"/>
      <c r="I4088" s="57"/>
    </row>
    <row r="4089" spans="6:9" s="58" customFormat="1" ht="12.75">
      <c r="F4089" s="57"/>
      <c r="I4089" s="57"/>
    </row>
    <row r="4090" spans="6:9" s="58" customFormat="1" ht="12.75">
      <c r="F4090" s="57"/>
      <c r="I4090" s="57"/>
    </row>
    <row r="4091" spans="6:9" s="58" customFormat="1" ht="12.75">
      <c r="F4091" s="57"/>
      <c r="I4091" s="57"/>
    </row>
    <row r="4092" spans="6:9" s="58" customFormat="1" ht="12.75">
      <c r="F4092" s="57"/>
      <c r="I4092" s="57"/>
    </row>
    <row r="4093" spans="6:9" s="58" customFormat="1" ht="12.75">
      <c r="F4093" s="57"/>
      <c r="I4093" s="57"/>
    </row>
    <row r="4094" spans="6:9" s="58" customFormat="1" ht="12.75">
      <c r="F4094" s="57"/>
      <c r="I4094" s="57"/>
    </row>
    <row r="4095" spans="6:9" s="58" customFormat="1" ht="12.75">
      <c r="F4095" s="57"/>
      <c r="I4095" s="57"/>
    </row>
    <row r="4096" spans="6:9" s="58" customFormat="1" ht="12.75">
      <c r="F4096" s="57"/>
      <c r="I4096" s="57"/>
    </row>
    <row r="4097" spans="6:9" s="58" customFormat="1" ht="12.75">
      <c r="F4097" s="57"/>
      <c r="I4097" s="57"/>
    </row>
    <row r="4098" spans="6:9" s="58" customFormat="1" ht="12.75">
      <c r="F4098" s="57"/>
      <c r="I4098" s="57"/>
    </row>
    <row r="4099" spans="6:9" s="58" customFormat="1" ht="12.75">
      <c r="F4099" s="57"/>
      <c r="I4099" s="57"/>
    </row>
    <row r="4100" spans="6:9" s="58" customFormat="1" ht="12.75">
      <c r="F4100" s="57"/>
      <c r="I4100" s="57"/>
    </row>
    <row r="4101" spans="6:9" s="58" customFormat="1" ht="12.75">
      <c r="F4101" s="57"/>
      <c r="I4101" s="57"/>
    </row>
    <row r="4102" spans="6:9" s="58" customFormat="1" ht="12.75">
      <c r="F4102" s="57"/>
      <c r="I4102" s="57"/>
    </row>
    <row r="4103" spans="6:9" s="58" customFormat="1" ht="12.75">
      <c r="F4103" s="57"/>
      <c r="I4103" s="57"/>
    </row>
    <row r="4104" spans="6:9" s="58" customFormat="1" ht="12.75">
      <c r="F4104" s="57"/>
      <c r="I4104" s="57"/>
    </row>
    <row r="4105" spans="6:9" s="58" customFormat="1" ht="12.75">
      <c r="F4105" s="57"/>
      <c r="I4105" s="57"/>
    </row>
    <row r="4106" spans="6:9" s="58" customFormat="1" ht="12.75">
      <c r="F4106" s="57"/>
      <c r="I4106" s="57"/>
    </row>
    <row r="4107" spans="6:9" s="58" customFormat="1" ht="12.75">
      <c r="F4107" s="57"/>
      <c r="I4107" s="57"/>
    </row>
    <row r="4108" spans="6:9" s="58" customFormat="1" ht="12.75">
      <c r="F4108" s="57"/>
      <c r="I4108" s="57"/>
    </row>
    <row r="4109" spans="6:9" s="58" customFormat="1" ht="12.75">
      <c r="F4109" s="57"/>
      <c r="I4109" s="57"/>
    </row>
    <row r="4110" spans="6:9" s="58" customFormat="1" ht="12.75">
      <c r="F4110" s="57"/>
      <c r="I4110" s="57"/>
    </row>
    <row r="4111" spans="6:9" s="58" customFormat="1" ht="12.75">
      <c r="F4111" s="57"/>
      <c r="I4111" s="57"/>
    </row>
    <row r="4112" spans="6:9" s="58" customFormat="1" ht="12.75">
      <c r="F4112" s="57"/>
      <c r="I4112" s="57"/>
    </row>
    <row r="4113" spans="6:9" s="58" customFormat="1" ht="12.75">
      <c r="F4113" s="57"/>
      <c r="I4113" s="57"/>
    </row>
    <row r="4114" spans="6:9" s="58" customFormat="1" ht="12.75">
      <c r="F4114" s="57"/>
      <c r="I4114" s="57"/>
    </row>
    <row r="4115" spans="6:9" s="58" customFormat="1" ht="12.75">
      <c r="F4115" s="57"/>
      <c r="I4115" s="57"/>
    </row>
    <row r="4116" spans="6:9" s="58" customFormat="1" ht="12.75">
      <c r="F4116" s="57"/>
      <c r="I4116" s="57"/>
    </row>
    <row r="4117" spans="6:9" s="58" customFormat="1" ht="12.75">
      <c r="F4117" s="57"/>
      <c r="I4117" s="57"/>
    </row>
    <row r="4118" spans="6:9" s="58" customFormat="1" ht="12.75">
      <c r="F4118" s="57"/>
      <c r="I4118" s="57"/>
    </row>
    <row r="4119" spans="6:9" s="58" customFormat="1" ht="12.75">
      <c r="F4119" s="57"/>
      <c r="I4119" s="57"/>
    </row>
    <row r="4120" spans="6:9" s="58" customFormat="1" ht="12.75">
      <c r="F4120" s="57"/>
      <c r="I4120" s="57"/>
    </row>
    <row r="4121" spans="6:9" s="58" customFormat="1" ht="12.75">
      <c r="F4121" s="57"/>
      <c r="I4121" s="57"/>
    </row>
    <row r="4122" spans="6:9" s="58" customFormat="1" ht="12.75">
      <c r="F4122" s="57"/>
      <c r="I4122" s="57"/>
    </row>
    <row r="4123" spans="6:9" s="58" customFormat="1" ht="12.75">
      <c r="F4123" s="57"/>
      <c r="I4123" s="57"/>
    </row>
    <row r="4124" spans="6:9" s="58" customFormat="1" ht="12.75">
      <c r="F4124" s="57"/>
      <c r="I4124" s="57"/>
    </row>
    <row r="4125" spans="6:9" s="58" customFormat="1" ht="12.75">
      <c r="F4125" s="57"/>
      <c r="I4125" s="57"/>
    </row>
    <row r="4126" spans="6:9" s="58" customFormat="1" ht="12.75">
      <c r="F4126" s="57"/>
      <c r="I4126" s="57"/>
    </row>
    <row r="4127" spans="6:9" s="58" customFormat="1" ht="12.75">
      <c r="F4127" s="57"/>
      <c r="I4127" s="57"/>
    </row>
    <row r="4128" spans="6:9" s="58" customFormat="1" ht="12.75">
      <c r="F4128" s="57"/>
      <c r="I4128" s="57"/>
    </row>
    <row r="4129" spans="6:9" s="58" customFormat="1" ht="12.75">
      <c r="F4129" s="57"/>
      <c r="I4129" s="57"/>
    </row>
    <row r="4130" spans="6:9" s="58" customFormat="1" ht="12.75">
      <c r="F4130" s="57"/>
      <c r="I4130" s="57"/>
    </row>
    <row r="4131" spans="6:9" s="58" customFormat="1" ht="12.75">
      <c r="F4131" s="57"/>
      <c r="I4131" s="57"/>
    </row>
    <row r="4132" spans="6:9" s="58" customFormat="1" ht="12.75">
      <c r="F4132" s="57"/>
      <c r="I4132" s="57"/>
    </row>
    <row r="4133" spans="6:9" s="58" customFormat="1" ht="12.75">
      <c r="F4133" s="57"/>
      <c r="I4133" s="57"/>
    </row>
    <row r="4134" spans="6:9" s="58" customFormat="1" ht="12.75">
      <c r="F4134" s="57"/>
      <c r="I4134" s="57"/>
    </row>
    <row r="4135" spans="6:9" s="58" customFormat="1" ht="12.75">
      <c r="F4135" s="57"/>
      <c r="I4135" s="57"/>
    </row>
    <row r="4136" spans="6:9" s="58" customFormat="1" ht="12.75">
      <c r="F4136" s="57"/>
      <c r="I4136" s="57"/>
    </row>
    <row r="4137" spans="6:9" s="58" customFormat="1" ht="12.75">
      <c r="F4137" s="57"/>
      <c r="I4137" s="57"/>
    </row>
    <row r="4138" spans="6:9" s="58" customFormat="1" ht="12.75">
      <c r="F4138" s="57"/>
      <c r="I4138" s="57"/>
    </row>
    <row r="4139" spans="6:9" s="58" customFormat="1" ht="12.75">
      <c r="F4139" s="57"/>
      <c r="I4139" s="57"/>
    </row>
    <row r="4140" spans="6:9" s="58" customFormat="1" ht="12.75">
      <c r="F4140" s="57"/>
      <c r="I4140" s="57"/>
    </row>
    <row r="4141" spans="6:9" s="58" customFormat="1" ht="12.75">
      <c r="F4141" s="57"/>
      <c r="I4141" s="57"/>
    </row>
    <row r="4142" spans="6:9" s="58" customFormat="1" ht="12.75">
      <c r="F4142" s="57"/>
      <c r="I4142" s="57"/>
    </row>
    <row r="4143" spans="6:9" s="58" customFormat="1" ht="12.75">
      <c r="F4143" s="57"/>
      <c r="I4143" s="57"/>
    </row>
    <row r="4144" spans="6:9" s="58" customFormat="1" ht="12.75">
      <c r="F4144" s="57"/>
      <c r="I4144" s="57"/>
    </row>
    <row r="4145" spans="6:9" s="58" customFormat="1" ht="12.75">
      <c r="F4145" s="57"/>
      <c r="I4145" s="57"/>
    </row>
    <row r="4146" spans="6:9" s="58" customFormat="1" ht="12.75">
      <c r="F4146" s="57"/>
      <c r="I4146" s="57"/>
    </row>
    <row r="4147" spans="6:9" s="58" customFormat="1" ht="12.75">
      <c r="F4147" s="57"/>
      <c r="I4147" s="57"/>
    </row>
    <row r="4148" spans="6:9" s="58" customFormat="1" ht="12.75">
      <c r="F4148" s="57"/>
      <c r="I4148" s="57"/>
    </row>
    <row r="4149" spans="6:9" s="58" customFormat="1" ht="12.75">
      <c r="F4149" s="57"/>
      <c r="I4149" s="57"/>
    </row>
    <row r="4150" spans="6:9" s="58" customFormat="1" ht="12.75">
      <c r="F4150" s="57"/>
      <c r="I4150" s="57"/>
    </row>
    <row r="4151" spans="6:9" s="58" customFormat="1" ht="12.75">
      <c r="F4151" s="57"/>
      <c r="I4151" s="57"/>
    </row>
    <row r="4152" spans="6:9" s="58" customFormat="1" ht="12.75">
      <c r="F4152" s="57"/>
      <c r="I4152" s="57"/>
    </row>
    <row r="4153" spans="6:9" s="58" customFormat="1" ht="12.75">
      <c r="F4153" s="57"/>
      <c r="I4153" s="57"/>
    </row>
    <row r="4154" spans="6:9" s="58" customFormat="1" ht="12.75">
      <c r="F4154" s="57"/>
      <c r="I4154" s="57"/>
    </row>
    <row r="4155" spans="6:9" s="58" customFormat="1" ht="12.75">
      <c r="F4155" s="57"/>
      <c r="I4155" s="57"/>
    </row>
    <row r="4156" spans="6:9" s="58" customFormat="1" ht="12.75">
      <c r="F4156" s="57"/>
      <c r="I4156" s="57"/>
    </row>
    <row r="4157" spans="6:9" s="58" customFormat="1" ht="12.75">
      <c r="F4157" s="57"/>
      <c r="I4157" s="57"/>
    </row>
    <row r="4158" spans="6:9" s="58" customFormat="1" ht="12.75">
      <c r="F4158" s="57"/>
      <c r="I4158" s="57"/>
    </row>
    <row r="4159" spans="6:9" s="58" customFormat="1" ht="12.75">
      <c r="F4159" s="57"/>
      <c r="I4159" s="57"/>
    </row>
    <row r="4160" spans="6:9" s="58" customFormat="1" ht="12.75">
      <c r="F4160" s="57"/>
      <c r="I4160" s="57"/>
    </row>
    <row r="4161" spans="6:9" s="58" customFormat="1" ht="12.75">
      <c r="F4161" s="57"/>
      <c r="I4161" s="57"/>
    </row>
    <row r="4162" spans="6:9" s="58" customFormat="1" ht="12.75">
      <c r="F4162" s="57"/>
      <c r="I4162" s="57"/>
    </row>
    <row r="4163" spans="6:9" s="58" customFormat="1" ht="12.75">
      <c r="F4163" s="57"/>
      <c r="I4163" s="57"/>
    </row>
    <row r="4164" spans="6:9" s="58" customFormat="1" ht="12.75">
      <c r="F4164" s="57"/>
      <c r="I4164" s="57"/>
    </row>
    <row r="4165" spans="6:9" s="58" customFormat="1" ht="12.75">
      <c r="F4165" s="57"/>
      <c r="I4165" s="57"/>
    </row>
    <row r="4166" spans="6:9" s="58" customFormat="1" ht="12.75">
      <c r="F4166" s="57"/>
      <c r="I4166" s="57"/>
    </row>
    <row r="4167" spans="6:9" s="58" customFormat="1" ht="12.75">
      <c r="F4167" s="57"/>
      <c r="I4167" s="57"/>
    </row>
    <row r="4168" spans="6:9" s="58" customFormat="1" ht="12.75">
      <c r="F4168" s="57"/>
      <c r="I4168" s="57"/>
    </row>
    <row r="4169" spans="6:9" s="58" customFormat="1" ht="12.75">
      <c r="F4169" s="57"/>
      <c r="I4169" s="57"/>
    </row>
    <row r="4170" spans="6:9" s="58" customFormat="1" ht="12.75">
      <c r="F4170" s="57"/>
      <c r="I4170" s="57"/>
    </row>
    <row r="4171" spans="6:9" s="58" customFormat="1" ht="12.75">
      <c r="F4171" s="57"/>
      <c r="I4171" s="57"/>
    </row>
    <row r="4172" spans="6:9" s="58" customFormat="1" ht="12.75">
      <c r="F4172" s="57"/>
      <c r="I4172" s="57"/>
    </row>
    <row r="4173" spans="6:9" s="58" customFormat="1" ht="12.75">
      <c r="F4173" s="57"/>
      <c r="I4173" s="57"/>
    </row>
    <row r="4174" spans="6:9" s="58" customFormat="1" ht="12.75">
      <c r="F4174" s="57"/>
      <c r="I4174" s="57"/>
    </row>
    <row r="4175" spans="6:9" s="58" customFormat="1" ht="12.75">
      <c r="F4175" s="57"/>
      <c r="I4175" s="57"/>
    </row>
    <row r="4176" spans="6:9" s="58" customFormat="1" ht="12.75">
      <c r="F4176" s="57"/>
      <c r="I4176" s="57"/>
    </row>
    <row r="4177" spans="6:9" s="58" customFormat="1" ht="12.75">
      <c r="F4177" s="57"/>
      <c r="I4177" s="57"/>
    </row>
    <row r="4178" spans="6:9" s="58" customFormat="1" ht="12.75">
      <c r="F4178" s="57"/>
      <c r="I4178" s="57"/>
    </row>
    <row r="4179" spans="6:9" s="58" customFormat="1" ht="12.75">
      <c r="F4179" s="57"/>
      <c r="I4179" s="57"/>
    </row>
    <row r="4180" spans="6:9" s="58" customFormat="1" ht="12.75">
      <c r="F4180" s="57"/>
      <c r="I4180" s="57"/>
    </row>
    <row r="4181" spans="6:9" s="58" customFormat="1" ht="12.75">
      <c r="F4181" s="57"/>
      <c r="I4181" s="57"/>
    </row>
    <row r="4182" spans="6:9" s="58" customFormat="1" ht="12.75">
      <c r="F4182" s="57"/>
      <c r="I4182" s="57"/>
    </row>
    <row r="4183" spans="6:9" s="58" customFormat="1" ht="12.75">
      <c r="F4183" s="57"/>
      <c r="I4183" s="57"/>
    </row>
    <row r="4184" spans="6:9" s="58" customFormat="1" ht="12.75">
      <c r="F4184" s="57"/>
      <c r="I4184" s="57"/>
    </row>
    <row r="4185" spans="6:9" s="58" customFormat="1" ht="12.75">
      <c r="F4185" s="57"/>
      <c r="I4185" s="57"/>
    </row>
    <row r="4186" spans="6:9" s="58" customFormat="1" ht="12.75">
      <c r="F4186" s="57"/>
      <c r="I4186" s="57"/>
    </row>
    <row r="4187" spans="6:9" s="58" customFormat="1" ht="12.75">
      <c r="F4187" s="57"/>
      <c r="I4187" s="57"/>
    </row>
    <row r="4188" spans="6:9" s="58" customFormat="1" ht="12.75">
      <c r="F4188" s="57"/>
      <c r="I4188" s="57"/>
    </row>
    <row r="4189" spans="6:9" s="58" customFormat="1" ht="12.75">
      <c r="F4189" s="57"/>
      <c r="I4189" s="57"/>
    </row>
    <row r="4190" spans="6:9" s="58" customFormat="1" ht="12.75">
      <c r="F4190" s="57"/>
      <c r="I4190" s="57"/>
    </row>
    <row r="4191" spans="6:9" s="58" customFormat="1" ht="12.75">
      <c r="F4191" s="57"/>
      <c r="I4191" s="57"/>
    </row>
    <row r="4192" spans="6:9" s="58" customFormat="1" ht="12.75">
      <c r="F4192" s="57"/>
      <c r="I4192" s="57"/>
    </row>
    <row r="4193" spans="6:9" s="58" customFormat="1" ht="12.75">
      <c r="F4193" s="57"/>
      <c r="I4193" s="57"/>
    </row>
    <row r="4194" spans="6:9" s="58" customFormat="1" ht="12.75">
      <c r="F4194" s="57"/>
      <c r="I4194" s="57"/>
    </row>
    <row r="4195" spans="6:9" s="58" customFormat="1" ht="12.75">
      <c r="F4195" s="57"/>
      <c r="I4195" s="57"/>
    </row>
    <row r="4196" spans="6:9" s="58" customFormat="1" ht="12.75">
      <c r="F4196" s="57"/>
      <c r="I4196" s="57"/>
    </row>
    <row r="4197" spans="6:9" s="58" customFormat="1" ht="12.75">
      <c r="F4197" s="57"/>
      <c r="I4197" s="57"/>
    </row>
    <row r="4198" spans="6:9" s="58" customFormat="1" ht="12.75">
      <c r="F4198" s="57"/>
      <c r="I4198" s="57"/>
    </row>
    <row r="4199" spans="6:9" s="58" customFormat="1" ht="12.75">
      <c r="F4199" s="57"/>
      <c r="I4199" s="57"/>
    </row>
    <row r="4200" spans="6:9" s="58" customFormat="1" ht="12.75">
      <c r="F4200" s="57"/>
      <c r="I4200" s="57"/>
    </row>
    <row r="4201" spans="6:9" s="58" customFormat="1" ht="12.75">
      <c r="F4201" s="57"/>
      <c r="I4201" s="57"/>
    </row>
    <row r="4202" spans="6:9" s="58" customFormat="1" ht="12.75">
      <c r="F4202" s="57"/>
      <c r="I4202" s="57"/>
    </row>
    <row r="4203" spans="6:9" s="58" customFormat="1" ht="12.75">
      <c r="F4203" s="57"/>
      <c r="I4203" s="57"/>
    </row>
    <row r="4204" spans="6:9" s="58" customFormat="1" ht="12.75">
      <c r="F4204" s="57"/>
      <c r="I4204" s="57"/>
    </row>
    <row r="4205" spans="6:9" s="58" customFormat="1" ht="12.75">
      <c r="F4205" s="57"/>
      <c r="I4205" s="57"/>
    </row>
    <row r="4206" spans="6:9" s="58" customFormat="1" ht="12.75">
      <c r="F4206" s="57"/>
      <c r="I4206" s="57"/>
    </row>
    <row r="4207" spans="6:9" s="58" customFormat="1" ht="12.75">
      <c r="F4207" s="57"/>
      <c r="I4207" s="57"/>
    </row>
    <row r="4208" spans="6:9" s="58" customFormat="1" ht="12.75">
      <c r="F4208" s="57"/>
      <c r="I4208" s="57"/>
    </row>
    <row r="4209" spans="6:9" s="58" customFormat="1" ht="12.75">
      <c r="F4209" s="57"/>
      <c r="I4209" s="57"/>
    </row>
    <row r="4210" spans="6:9" s="58" customFormat="1" ht="12.75">
      <c r="F4210" s="57"/>
      <c r="I4210" s="57"/>
    </row>
    <row r="4211" spans="6:9" s="58" customFormat="1" ht="12.75">
      <c r="F4211" s="57"/>
      <c r="I4211" s="57"/>
    </row>
    <row r="4212" spans="6:9" s="58" customFormat="1" ht="12.75">
      <c r="F4212" s="57"/>
      <c r="I4212" s="57"/>
    </row>
    <row r="4213" spans="6:9" s="58" customFormat="1" ht="12.75">
      <c r="F4213" s="57"/>
      <c r="I4213" s="57"/>
    </row>
    <row r="4214" spans="6:9" s="58" customFormat="1" ht="12.75">
      <c r="F4214" s="57"/>
      <c r="I4214" s="57"/>
    </row>
    <row r="4215" spans="6:9" s="58" customFormat="1" ht="12.75">
      <c r="F4215" s="57"/>
      <c r="I4215" s="57"/>
    </row>
    <row r="4216" spans="6:9" s="58" customFormat="1" ht="12.75">
      <c r="F4216" s="57"/>
      <c r="I4216" s="57"/>
    </row>
    <row r="4217" spans="6:9" s="58" customFormat="1" ht="12.75">
      <c r="F4217" s="57"/>
      <c r="I4217" s="57"/>
    </row>
    <row r="4218" spans="6:9" s="58" customFormat="1" ht="12.75">
      <c r="F4218" s="57"/>
      <c r="I4218" s="57"/>
    </row>
    <row r="4219" spans="6:9" s="58" customFormat="1" ht="12.75">
      <c r="F4219" s="57"/>
      <c r="I4219" s="57"/>
    </row>
    <row r="4220" spans="6:9" s="58" customFormat="1" ht="12.75">
      <c r="F4220" s="57"/>
      <c r="I4220" s="57"/>
    </row>
    <row r="4221" spans="6:9" s="58" customFormat="1" ht="12.75">
      <c r="F4221" s="57"/>
      <c r="I4221" s="57"/>
    </row>
    <row r="4222" spans="6:9" s="58" customFormat="1" ht="12.75">
      <c r="F4222" s="57"/>
      <c r="I4222" s="57"/>
    </row>
    <row r="4223" spans="6:9" s="58" customFormat="1" ht="12.75">
      <c r="F4223" s="57"/>
      <c r="I4223" s="57"/>
    </row>
    <row r="4224" spans="6:9" s="58" customFormat="1" ht="12.75">
      <c r="F4224" s="57"/>
      <c r="I4224" s="57"/>
    </row>
    <row r="4225" spans="6:9" s="58" customFormat="1" ht="12.75">
      <c r="F4225" s="57"/>
      <c r="I4225" s="57"/>
    </row>
    <row r="4226" spans="6:9" s="58" customFormat="1" ht="12.75">
      <c r="F4226" s="57"/>
      <c r="I4226" s="57"/>
    </row>
    <row r="4227" spans="6:9" s="58" customFormat="1" ht="12.75">
      <c r="F4227" s="57"/>
      <c r="I4227" s="57"/>
    </row>
    <row r="4228" spans="6:9" s="58" customFormat="1" ht="12.75">
      <c r="F4228" s="57"/>
      <c r="I4228" s="57"/>
    </row>
    <row r="4229" spans="6:9" s="58" customFormat="1" ht="12.75">
      <c r="F4229" s="57"/>
      <c r="I4229" s="57"/>
    </row>
    <row r="4230" spans="6:9" s="58" customFormat="1" ht="12.75">
      <c r="F4230" s="57"/>
      <c r="I4230" s="57"/>
    </row>
    <row r="4231" spans="6:9" s="58" customFormat="1" ht="12.75">
      <c r="F4231" s="57"/>
      <c r="I4231" s="57"/>
    </row>
    <row r="4232" spans="6:9" s="58" customFormat="1" ht="12.75">
      <c r="F4232" s="57"/>
      <c r="I4232" s="57"/>
    </row>
    <row r="4233" spans="6:9" s="58" customFormat="1" ht="12.75">
      <c r="F4233" s="57"/>
      <c r="I4233" s="57"/>
    </row>
    <row r="4234" spans="6:9" s="58" customFormat="1" ht="12.75">
      <c r="F4234" s="57"/>
      <c r="I4234" s="57"/>
    </row>
    <row r="4235" spans="6:9" s="58" customFormat="1" ht="12.75">
      <c r="F4235" s="57"/>
      <c r="I4235" s="57"/>
    </row>
    <row r="4236" spans="6:9" s="58" customFormat="1" ht="12.75">
      <c r="F4236" s="57"/>
      <c r="I4236" s="57"/>
    </row>
    <row r="4237" spans="6:9" s="58" customFormat="1" ht="12.75">
      <c r="F4237" s="57"/>
      <c r="I4237" s="57"/>
    </row>
    <row r="4238" spans="6:9" s="58" customFormat="1" ht="12.75">
      <c r="F4238" s="57"/>
      <c r="I4238" s="57"/>
    </row>
    <row r="4239" spans="6:9" s="58" customFormat="1" ht="12.75">
      <c r="F4239" s="57"/>
      <c r="I4239" s="57"/>
    </row>
    <row r="4240" spans="6:9" s="58" customFormat="1" ht="12.75">
      <c r="F4240" s="57"/>
      <c r="I4240" s="57"/>
    </row>
    <row r="4241" spans="6:9" s="58" customFormat="1" ht="12.75">
      <c r="F4241" s="57"/>
      <c r="I4241" s="57"/>
    </row>
    <row r="4242" spans="6:9" s="58" customFormat="1" ht="12.75">
      <c r="F4242" s="57"/>
      <c r="I4242" s="57"/>
    </row>
    <row r="4243" spans="6:9" s="58" customFormat="1" ht="12.75">
      <c r="F4243" s="57"/>
      <c r="I4243" s="57"/>
    </row>
    <row r="4244" spans="6:9" s="58" customFormat="1" ht="12.75">
      <c r="F4244" s="57"/>
      <c r="I4244" s="57"/>
    </row>
    <row r="4245" spans="6:9" s="58" customFormat="1" ht="12.75">
      <c r="F4245" s="57"/>
      <c r="I4245" s="57"/>
    </row>
    <row r="4246" spans="6:9" s="58" customFormat="1" ht="12.75">
      <c r="F4246" s="57"/>
      <c r="I4246" s="57"/>
    </row>
    <row r="4247" spans="6:9" s="58" customFormat="1" ht="12.75">
      <c r="F4247" s="57"/>
      <c r="I4247" s="57"/>
    </row>
    <row r="4248" spans="6:9" s="58" customFormat="1" ht="12.75">
      <c r="F4248" s="57"/>
      <c r="I4248" s="57"/>
    </row>
    <row r="4249" spans="6:9" s="58" customFormat="1" ht="12.75">
      <c r="F4249" s="57"/>
      <c r="I4249" s="57"/>
    </row>
    <row r="4250" spans="6:9" s="58" customFormat="1" ht="12.75">
      <c r="F4250" s="57"/>
      <c r="I4250" s="57"/>
    </row>
    <row r="4251" spans="6:9" s="58" customFormat="1" ht="12.75">
      <c r="F4251" s="57"/>
      <c r="I4251" s="57"/>
    </row>
    <row r="4252" spans="6:9" s="58" customFormat="1" ht="12.75">
      <c r="F4252" s="57"/>
      <c r="I4252" s="57"/>
    </row>
    <row r="4253" spans="6:9" s="58" customFormat="1" ht="12.75">
      <c r="F4253" s="57"/>
      <c r="I4253" s="57"/>
    </row>
    <row r="4254" spans="6:9" s="58" customFormat="1" ht="12.75">
      <c r="F4254" s="57"/>
      <c r="I4254" s="57"/>
    </row>
    <row r="4255" spans="6:9" s="58" customFormat="1" ht="12.75">
      <c r="F4255" s="57"/>
      <c r="I4255" s="57"/>
    </row>
    <row r="4256" spans="6:9" s="58" customFormat="1" ht="12.75">
      <c r="F4256" s="57"/>
      <c r="I4256" s="57"/>
    </row>
    <row r="4257" spans="6:9" s="58" customFormat="1" ht="12.75">
      <c r="F4257" s="57"/>
      <c r="I4257" s="57"/>
    </row>
    <row r="4258" spans="6:9" s="58" customFormat="1" ht="12.75">
      <c r="F4258" s="57"/>
      <c r="I4258" s="57"/>
    </row>
    <row r="4259" spans="6:9" s="58" customFormat="1" ht="12.75">
      <c r="F4259" s="57"/>
      <c r="I4259" s="57"/>
    </row>
    <row r="4260" spans="6:9" s="58" customFormat="1" ht="12.75">
      <c r="F4260" s="57"/>
      <c r="I4260" s="57"/>
    </row>
    <row r="4261" spans="6:9" s="58" customFormat="1" ht="12.75">
      <c r="F4261" s="57"/>
      <c r="I4261" s="57"/>
    </row>
    <row r="4262" spans="6:9" s="58" customFormat="1" ht="12.75">
      <c r="F4262" s="57"/>
      <c r="I4262" s="57"/>
    </row>
    <row r="4263" spans="6:9" s="58" customFormat="1" ht="12.75">
      <c r="F4263" s="57"/>
      <c r="I4263" s="57"/>
    </row>
    <row r="4264" spans="6:9" s="58" customFormat="1" ht="12.75">
      <c r="F4264" s="57"/>
      <c r="I4264" s="57"/>
    </row>
    <row r="4265" spans="6:9" s="58" customFormat="1" ht="12.75">
      <c r="F4265" s="57"/>
      <c r="I4265" s="57"/>
    </row>
    <row r="4266" spans="6:9" s="58" customFormat="1" ht="12.75">
      <c r="F4266" s="57"/>
      <c r="I4266" s="57"/>
    </row>
    <row r="4267" spans="6:9" s="58" customFormat="1" ht="12.75">
      <c r="F4267" s="57"/>
      <c r="I4267" s="57"/>
    </row>
    <row r="4268" spans="6:9" s="58" customFormat="1" ht="12.75">
      <c r="F4268" s="57"/>
      <c r="I4268" s="57"/>
    </row>
    <row r="4269" spans="6:9" s="58" customFormat="1" ht="12.75">
      <c r="F4269" s="57"/>
      <c r="I4269" s="57"/>
    </row>
    <row r="4270" spans="6:9" s="58" customFormat="1" ht="12.75">
      <c r="F4270" s="57"/>
      <c r="I4270" s="57"/>
    </row>
    <row r="4271" spans="6:9" s="58" customFormat="1" ht="12.75">
      <c r="F4271" s="57"/>
      <c r="I4271" s="57"/>
    </row>
    <row r="4272" spans="6:9" s="58" customFormat="1" ht="12.75">
      <c r="F4272" s="57"/>
      <c r="I4272" s="57"/>
    </row>
    <row r="4273" spans="6:9" s="58" customFormat="1" ht="12.75">
      <c r="F4273" s="57"/>
      <c r="I4273" s="57"/>
    </row>
    <row r="4274" spans="6:9" s="58" customFormat="1" ht="12.75">
      <c r="F4274" s="57"/>
      <c r="I4274" s="57"/>
    </row>
    <row r="4275" spans="6:9" s="58" customFormat="1" ht="12.75">
      <c r="F4275" s="57"/>
      <c r="I4275" s="57"/>
    </row>
    <row r="4276" spans="6:9" s="58" customFormat="1" ht="12.75">
      <c r="F4276" s="57"/>
      <c r="I4276" s="57"/>
    </row>
    <row r="4277" spans="6:9" s="58" customFormat="1" ht="12.75">
      <c r="F4277" s="57"/>
      <c r="I4277" s="57"/>
    </row>
    <row r="4278" spans="6:9" s="58" customFormat="1" ht="12.75">
      <c r="F4278" s="57"/>
      <c r="I4278" s="57"/>
    </row>
    <row r="4279" spans="6:9" s="58" customFormat="1" ht="12.75">
      <c r="F4279" s="57"/>
      <c r="I4279" s="57"/>
    </row>
    <row r="4280" spans="6:9" s="58" customFormat="1" ht="12.75">
      <c r="F4280" s="57"/>
      <c r="I4280" s="57"/>
    </row>
    <row r="4281" spans="6:9" s="58" customFormat="1" ht="12.75">
      <c r="F4281" s="57"/>
      <c r="I4281" s="57"/>
    </row>
    <row r="4282" spans="6:9" s="58" customFormat="1" ht="12.75">
      <c r="F4282" s="57"/>
      <c r="I4282" s="57"/>
    </row>
    <row r="4283" spans="6:9" s="58" customFormat="1" ht="12.75">
      <c r="F4283" s="57"/>
      <c r="I4283" s="57"/>
    </row>
    <row r="4284" spans="6:9" s="58" customFormat="1" ht="12.75">
      <c r="F4284" s="57"/>
      <c r="I4284" s="57"/>
    </row>
    <row r="4285" spans="6:9" s="58" customFormat="1" ht="12.75">
      <c r="F4285" s="57"/>
      <c r="I4285" s="57"/>
    </row>
    <row r="4286" spans="6:9" s="58" customFormat="1" ht="12.75">
      <c r="F4286" s="57"/>
      <c r="I4286" s="57"/>
    </row>
    <row r="4287" spans="6:9" s="58" customFormat="1" ht="12.75">
      <c r="F4287" s="57"/>
      <c r="I4287" s="57"/>
    </row>
    <row r="4288" spans="6:9" s="58" customFormat="1" ht="12.75">
      <c r="F4288" s="57"/>
      <c r="I4288" s="57"/>
    </row>
    <row r="4289" spans="6:9" s="58" customFormat="1" ht="12.75">
      <c r="F4289" s="57"/>
      <c r="I4289" s="57"/>
    </row>
    <row r="4290" spans="6:9" s="58" customFormat="1" ht="12.75">
      <c r="F4290" s="57"/>
      <c r="I4290" s="57"/>
    </row>
    <row r="4291" spans="6:9" s="58" customFormat="1" ht="12.75">
      <c r="F4291" s="57"/>
      <c r="I4291" s="57"/>
    </row>
    <row r="4292" spans="6:9" s="58" customFormat="1" ht="12.75">
      <c r="F4292" s="57"/>
      <c r="I4292" s="57"/>
    </row>
    <row r="4293" spans="6:9" s="58" customFormat="1" ht="12.75">
      <c r="F4293" s="57"/>
      <c r="I4293" s="57"/>
    </row>
    <row r="4294" spans="6:9" s="58" customFormat="1" ht="12.75">
      <c r="F4294" s="57"/>
      <c r="I4294" s="57"/>
    </row>
    <row r="4295" spans="6:9" s="58" customFormat="1" ht="12.75">
      <c r="F4295" s="57"/>
      <c r="I4295" s="57"/>
    </row>
    <row r="4296" spans="6:9" s="58" customFormat="1" ht="12.75">
      <c r="F4296" s="57"/>
      <c r="I4296" s="57"/>
    </row>
    <row r="4297" spans="6:9" s="58" customFormat="1" ht="12.75">
      <c r="F4297" s="57"/>
      <c r="I4297" s="57"/>
    </row>
    <row r="4298" spans="6:9" s="58" customFormat="1" ht="12.75">
      <c r="F4298" s="57"/>
      <c r="I4298" s="57"/>
    </row>
    <row r="4299" spans="6:9" s="58" customFormat="1" ht="12.75">
      <c r="F4299" s="57"/>
      <c r="I4299" s="57"/>
    </row>
    <row r="4300" spans="6:9" s="58" customFormat="1" ht="12.75">
      <c r="F4300" s="57"/>
      <c r="I4300" s="57"/>
    </row>
    <row r="4301" spans="6:9" s="58" customFormat="1" ht="12.75">
      <c r="F4301" s="57"/>
      <c r="I4301" s="57"/>
    </row>
    <row r="4302" spans="6:9" s="58" customFormat="1" ht="12.75">
      <c r="F4302" s="57"/>
      <c r="I4302" s="57"/>
    </row>
    <row r="4303" spans="6:9" s="58" customFormat="1" ht="12.75">
      <c r="F4303" s="57"/>
      <c r="I4303" s="57"/>
    </row>
    <row r="4304" spans="6:9" s="58" customFormat="1" ht="12.75">
      <c r="F4304" s="57"/>
      <c r="I4304" s="57"/>
    </row>
    <row r="4305" spans="6:9" s="58" customFormat="1" ht="12.75">
      <c r="F4305" s="57"/>
      <c r="I4305" s="57"/>
    </row>
    <row r="4306" spans="6:9" s="58" customFormat="1" ht="12.75">
      <c r="F4306" s="57"/>
      <c r="I4306" s="57"/>
    </row>
    <row r="4307" spans="6:9" s="58" customFormat="1" ht="12.75">
      <c r="F4307" s="57"/>
      <c r="I4307" s="57"/>
    </row>
    <row r="4308" spans="6:9" s="58" customFormat="1" ht="12.75">
      <c r="F4308" s="57"/>
      <c r="I4308" s="57"/>
    </row>
    <row r="4309" spans="6:9" s="58" customFormat="1" ht="12.75">
      <c r="F4309" s="57"/>
      <c r="I4309" s="57"/>
    </row>
    <row r="4310" spans="6:9" s="58" customFormat="1" ht="12.75">
      <c r="F4310" s="57"/>
      <c r="I4310" s="57"/>
    </row>
    <row r="4311" spans="6:9" s="58" customFormat="1" ht="12.75">
      <c r="F4311" s="57"/>
      <c r="I4311" s="57"/>
    </row>
    <row r="4312" spans="6:9" s="58" customFormat="1" ht="12.75">
      <c r="F4312" s="57"/>
      <c r="I4312" s="57"/>
    </row>
    <row r="4313" spans="6:9" s="58" customFormat="1" ht="12.75">
      <c r="F4313" s="57"/>
      <c r="I4313" s="57"/>
    </row>
    <row r="4314" spans="6:9" s="58" customFormat="1" ht="12.75">
      <c r="F4314" s="57"/>
      <c r="I4314" s="57"/>
    </row>
    <row r="4315" spans="6:9" s="58" customFormat="1" ht="12.75">
      <c r="F4315" s="57"/>
      <c r="I4315" s="57"/>
    </row>
    <row r="4316" spans="6:9" s="58" customFormat="1" ht="12.75">
      <c r="F4316" s="57"/>
      <c r="I4316" s="57"/>
    </row>
    <row r="4317" spans="6:9" s="58" customFormat="1" ht="12.75">
      <c r="F4317" s="57"/>
      <c r="I4317" s="57"/>
    </row>
    <row r="4318" spans="6:9" s="58" customFormat="1" ht="12.75">
      <c r="F4318" s="57"/>
      <c r="I4318" s="57"/>
    </row>
    <row r="4319" spans="6:9" s="58" customFormat="1" ht="12.75">
      <c r="F4319" s="57"/>
      <c r="I4319" s="57"/>
    </row>
    <row r="4320" spans="6:9" s="58" customFormat="1" ht="12.75">
      <c r="F4320" s="57"/>
      <c r="I4320" s="57"/>
    </row>
    <row r="4321" spans="6:9" s="58" customFormat="1" ht="12.75">
      <c r="F4321" s="57"/>
      <c r="I4321" s="57"/>
    </row>
    <row r="4322" spans="6:9" s="58" customFormat="1" ht="12.75">
      <c r="F4322" s="57"/>
      <c r="I4322" s="57"/>
    </row>
    <row r="4323" spans="6:9" s="58" customFormat="1" ht="12.75">
      <c r="F4323" s="57"/>
      <c r="I4323" s="57"/>
    </row>
    <row r="4324" spans="6:9" s="58" customFormat="1" ht="12.75">
      <c r="F4324" s="57"/>
      <c r="I4324" s="57"/>
    </row>
    <row r="4325" spans="6:9" s="58" customFormat="1" ht="12.75">
      <c r="F4325" s="57"/>
      <c r="I4325" s="57"/>
    </row>
    <row r="4326" spans="6:9" s="58" customFormat="1" ht="12.75">
      <c r="F4326" s="57"/>
      <c r="I4326" s="57"/>
    </row>
    <row r="4327" spans="6:9" s="58" customFormat="1" ht="12.75">
      <c r="F4327" s="57"/>
      <c r="I4327" s="57"/>
    </row>
    <row r="4328" spans="6:9" s="58" customFormat="1" ht="12.75">
      <c r="F4328" s="57"/>
      <c r="I4328" s="57"/>
    </row>
    <row r="4329" spans="6:9" s="58" customFormat="1" ht="12.75">
      <c r="F4329" s="57"/>
      <c r="I4329" s="57"/>
    </row>
    <row r="4330" spans="6:9" s="58" customFormat="1" ht="12.75">
      <c r="F4330" s="57"/>
      <c r="I4330" s="57"/>
    </row>
    <row r="4331" spans="6:9" s="58" customFormat="1" ht="12.75">
      <c r="F4331" s="57"/>
      <c r="I4331" s="57"/>
    </row>
    <row r="4332" spans="6:9" s="58" customFormat="1" ht="12.75">
      <c r="F4332" s="57"/>
      <c r="I4332" s="57"/>
    </row>
    <row r="4333" spans="6:9" s="58" customFormat="1" ht="12.75">
      <c r="F4333" s="57"/>
      <c r="I4333" s="57"/>
    </row>
    <row r="4334" spans="6:9" s="58" customFormat="1" ht="12.75">
      <c r="F4334" s="57"/>
      <c r="I4334" s="57"/>
    </row>
    <row r="4335" spans="6:9" s="58" customFormat="1" ht="12.75">
      <c r="F4335" s="57"/>
      <c r="I4335" s="57"/>
    </row>
    <row r="4336" spans="6:9" s="58" customFormat="1" ht="12.75">
      <c r="F4336" s="57"/>
      <c r="I4336" s="57"/>
    </row>
    <row r="4337" spans="6:9" s="58" customFormat="1" ht="12.75">
      <c r="F4337" s="57"/>
      <c r="I4337" s="57"/>
    </row>
    <row r="4338" spans="6:9" s="58" customFormat="1" ht="12.75">
      <c r="F4338" s="57"/>
      <c r="I4338" s="57"/>
    </row>
    <row r="4339" spans="6:9" s="58" customFormat="1" ht="12.75">
      <c r="F4339" s="57"/>
      <c r="I4339" s="57"/>
    </row>
    <row r="4340" spans="6:9" s="58" customFormat="1" ht="12.75">
      <c r="F4340" s="57"/>
      <c r="I4340" s="57"/>
    </row>
    <row r="4341" spans="6:9" s="58" customFormat="1" ht="12.75">
      <c r="F4341" s="57"/>
      <c r="I4341" s="57"/>
    </row>
    <row r="4342" spans="6:9" s="58" customFormat="1" ht="12.75">
      <c r="F4342" s="57"/>
      <c r="I4342" s="57"/>
    </row>
    <row r="4343" spans="6:9" s="58" customFormat="1" ht="12.75">
      <c r="F4343" s="57"/>
      <c r="I4343" s="57"/>
    </row>
    <row r="4344" spans="6:9" s="58" customFormat="1" ht="12.75">
      <c r="F4344" s="57"/>
      <c r="I4344" s="57"/>
    </row>
    <row r="4345" spans="6:9" s="58" customFormat="1" ht="12.75">
      <c r="F4345" s="57"/>
      <c r="I4345" s="57"/>
    </row>
    <row r="4346" spans="6:9" s="58" customFormat="1" ht="12.75">
      <c r="F4346" s="57"/>
      <c r="I4346" s="57"/>
    </row>
    <row r="4347" spans="6:9" s="58" customFormat="1" ht="12.75">
      <c r="F4347" s="57"/>
      <c r="I4347" s="57"/>
    </row>
    <row r="4348" spans="6:9" s="58" customFormat="1" ht="12.75">
      <c r="F4348" s="57"/>
      <c r="I4348" s="57"/>
    </row>
    <row r="4349" spans="6:9" s="58" customFormat="1" ht="12.75">
      <c r="F4349" s="57"/>
      <c r="I4349" s="57"/>
    </row>
    <row r="4350" spans="6:9" s="58" customFormat="1" ht="12.75">
      <c r="F4350" s="57"/>
      <c r="I4350" s="57"/>
    </row>
    <row r="4351" spans="6:9" s="58" customFormat="1" ht="12.75">
      <c r="F4351" s="57"/>
      <c r="I4351" s="57"/>
    </row>
    <row r="4352" spans="6:9" s="58" customFormat="1" ht="12.75">
      <c r="F4352" s="57"/>
      <c r="I4352" s="57"/>
    </row>
    <row r="4353" spans="6:9" s="58" customFormat="1" ht="12.75">
      <c r="F4353" s="57"/>
      <c r="I4353" s="57"/>
    </row>
    <row r="4354" spans="6:9" s="58" customFormat="1" ht="12.75">
      <c r="F4354" s="57"/>
      <c r="I4354" s="57"/>
    </row>
    <row r="4355" spans="6:9" s="58" customFormat="1" ht="12.75">
      <c r="F4355" s="57"/>
      <c r="I4355" s="57"/>
    </row>
    <row r="4356" spans="6:9" s="58" customFormat="1" ht="12.75">
      <c r="F4356" s="57"/>
      <c r="I4356" s="57"/>
    </row>
    <row r="4357" spans="6:9" s="58" customFormat="1" ht="12.75">
      <c r="F4357" s="57"/>
      <c r="I4357" s="57"/>
    </row>
    <row r="4358" spans="6:9" s="58" customFormat="1" ht="12.75">
      <c r="F4358" s="57"/>
      <c r="I4358" s="57"/>
    </row>
    <row r="4359" spans="6:9" s="58" customFormat="1" ht="12.75">
      <c r="F4359" s="57"/>
      <c r="I4359" s="57"/>
    </row>
    <row r="4360" spans="6:9" s="58" customFormat="1" ht="12.75">
      <c r="F4360" s="57"/>
      <c r="I4360" s="57"/>
    </row>
    <row r="4361" spans="6:9" s="58" customFormat="1" ht="12.75">
      <c r="F4361" s="57"/>
      <c r="I4361" s="57"/>
    </row>
    <row r="4362" spans="6:9" s="58" customFormat="1" ht="12.75">
      <c r="F4362" s="57"/>
      <c r="I4362" s="57"/>
    </row>
    <row r="4363" spans="6:9" s="58" customFormat="1" ht="12.75">
      <c r="F4363" s="57"/>
      <c r="I4363" s="57"/>
    </row>
    <row r="4364" spans="6:9" s="58" customFormat="1" ht="12.75">
      <c r="F4364" s="57"/>
      <c r="I4364" s="57"/>
    </row>
    <row r="4365" spans="6:9" s="58" customFormat="1" ht="12.75">
      <c r="F4365" s="57"/>
      <c r="I4365" s="57"/>
    </row>
    <row r="4366" spans="6:9" s="58" customFormat="1" ht="12.75">
      <c r="F4366" s="57"/>
      <c r="I4366" s="57"/>
    </row>
    <row r="4367" spans="6:9" s="58" customFormat="1" ht="12.75">
      <c r="F4367" s="57"/>
      <c r="I4367" s="57"/>
    </row>
    <row r="4368" spans="6:9" s="58" customFormat="1" ht="12.75">
      <c r="F4368" s="57"/>
      <c r="I4368" s="57"/>
    </row>
    <row r="4369" spans="6:9" s="58" customFormat="1" ht="12.75">
      <c r="F4369" s="57"/>
      <c r="I4369" s="57"/>
    </row>
    <row r="4370" spans="6:9" s="58" customFormat="1" ht="12.75">
      <c r="F4370" s="57"/>
      <c r="I4370" s="57"/>
    </row>
    <row r="4371" spans="6:9" s="58" customFormat="1" ht="12.75">
      <c r="F4371" s="57"/>
      <c r="I4371" s="57"/>
    </row>
    <row r="4372" spans="6:9" s="58" customFormat="1" ht="12.75">
      <c r="F4372" s="57"/>
      <c r="I4372" s="57"/>
    </row>
    <row r="4373" spans="6:9" s="58" customFormat="1" ht="12.75">
      <c r="F4373" s="57"/>
      <c r="I4373" s="57"/>
    </row>
    <row r="4374" spans="6:9" s="58" customFormat="1" ht="12.75">
      <c r="F4374" s="57"/>
      <c r="I4374" s="57"/>
    </row>
    <row r="4375" spans="6:9" s="58" customFormat="1" ht="12.75">
      <c r="F4375" s="57"/>
      <c r="I4375" s="57"/>
    </row>
    <row r="4376" spans="6:9" s="58" customFormat="1" ht="12.75">
      <c r="F4376" s="57"/>
      <c r="I4376" s="57"/>
    </row>
    <row r="4377" spans="6:9" s="58" customFormat="1" ht="12.75">
      <c r="F4377" s="57"/>
      <c r="I4377" s="57"/>
    </row>
    <row r="4378" spans="6:9" s="58" customFormat="1" ht="12.75">
      <c r="F4378" s="57"/>
      <c r="I4378" s="57"/>
    </row>
    <row r="4379" spans="6:9" s="58" customFormat="1" ht="12.75">
      <c r="F4379" s="57"/>
      <c r="I4379" s="57"/>
    </row>
    <row r="4380" spans="6:9" s="58" customFormat="1" ht="12.75">
      <c r="F4380" s="57"/>
      <c r="I4380" s="57"/>
    </row>
    <row r="4381" spans="6:9" s="58" customFormat="1" ht="12.75">
      <c r="F4381" s="57"/>
      <c r="I4381" s="57"/>
    </row>
    <row r="4382" spans="6:9" s="58" customFormat="1" ht="12.75">
      <c r="F4382" s="57"/>
      <c r="I4382" s="57"/>
    </row>
    <row r="4383" spans="6:9" s="58" customFormat="1" ht="12.75">
      <c r="F4383" s="57"/>
      <c r="I4383" s="57"/>
    </row>
    <row r="4384" spans="6:9" s="58" customFormat="1" ht="12.75">
      <c r="F4384" s="57"/>
      <c r="I4384" s="57"/>
    </row>
    <row r="4385" spans="6:9" s="58" customFormat="1" ht="12.75">
      <c r="F4385" s="57"/>
      <c r="I4385" s="57"/>
    </row>
    <row r="4386" spans="6:9" s="58" customFormat="1" ht="12.75">
      <c r="F4386" s="57"/>
      <c r="I4386" s="57"/>
    </row>
    <row r="4387" spans="6:9" s="58" customFormat="1" ht="12.75">
      <c r="F4387" s="57"/>
      <c r="I4387" s="57"/>
    </row>
    <row r="4388" spans="6:9" s="58" customFormat="1" ht="12.75">
      <c r="F4388" s="57"/>
      <c r="I4388" s="57"/>
    </row>
    <row r="4389" spans="6:9" s="58" customFormat="1" ht="12.75">
      <c r="F4389" s="57"/>
      <c r="I4389" s="57"/>
    </row>
    <row r="4390" spans="6:9" s="58" customFormat="1" ht="12.75">
      <c r="F4390" s="57"/>
      <c r="I4390" s="57"/>
    </row>
    <row r="4391" spans="6:9" s="58" customFormat="1" ht="12.75">
      <c r="F4391" s="57"/>
      <c r="I4391" s="57"/>
    </row>
    <row r="4392" spans="6:9" s="58" customFormat="1" ht="12.75">
      <c r="F4392" s="57"/>
      <c r="I4392" s="57"/>
    </row>
    <row r="4393" spans="6:9" s="58" customFormat="1" ht="12.75">
      <c r="F4393" s="57"/>
      <c r="I4393" s="57"/>
    </row>
    <row r="4394" spans="6:9" s="58" customFormat="1" ht="12.75">
      <c r="F4394" s="57"/>
      <c r="I4394" s="57"/>
    </row>
    <row r="4395" spans="6:9" s="58" customFormat="1" ht="12.75">
      <c r="F4395" s="57"/>
      <c r="I4395" s="57"/>
    </row>
    <row r="4396" spans="6:9" s="58" customFormat="1" ht="12.75">
      <c r="F4396" s="57"/>
      <c r="I4396" s="57"/>
    </row>
    <row r="4397" spans="6:9" s="58" customFormat="1" ht="12.75">
      <c r="F4397" s="57"/>
      <c r="I4397" s="57"/>
    </row>
    <row r="4398" spans="6:9" s="58" customFormat="1" ht="12.75">
      <c r="F4398" s="57"/>
      <c r="I4398" s="57"/>
    </row>
    <row r="4399" spans="6:9" s="58" customFormat="1" ht="12.75">
      <c r="F4399" s="57"/>
      <c r="I4399" s="57"/>
    </row>
    <row r="4400" spans="6:9" s="58" customFormat="1" ht="12.75">
      <c r="F4400" s="57"/>
      <c r="I4400" s="57"/>
    </row>
    <row r="4401" spans="6:9" s="58" customFormat="1" ht="12.75">
      <c r="F4401" s="57"/>
      <c r="I4401" s="57"/>
    </row>
    <row r="4402" spans="6:9" s="58" customFormat="1" ht="12.75">
      <c r="F4402" s="57"/>
      <c r="I4402" s="57"/>
    </row>
    <row r="4403" spans="6:9" s="58" customFormat="1" ht="12.75">
      <c r="F4403" s="57"/>
      <c r="I4403" s="57"/>
    </row>
    <row r="4404" spans="6:9" s="58" customFormat="1" ht="12.75">
      <c r="F4404" s="57"/>
      <c r="I4404" s="57"/>
    </row>
    <row r="4405" spans="6:9" s="58" customFormat="1" ht="12.75">
      <c r="F4405" s="57"/>
      <c r="I4405" s="57"/>
    </row>
    <row r="4406" spans="6:9" s="58" customFormat="1" ht="12.75">
      <c r="F4406" s="57"/>
      <c r="I4406" s="57"/>
    </row>
    <row r="4407" spans="6:9" s="58" customFormat="1" ht="12.75">
      <c r="F4407" s="57"/>
      <c r="I4407" s="57"/>
    </row>
    <row r="4408" spans="6:9" s="58" customFormat="1" ht="12.75">
      <c r="F4408" s="57"/>
      <c r="I4408" s="57"/>
    </row>
    <row r="4409" spans="6:9" s="58" customFormat="1" ht="12.75">
      <c r="F4409" s="57"/>
      <c r="I4409" s="57"/>
    </row>
    <row r="4410" spans="6:9" s="58" customFormat="1" ht="12.75">
      <c r="F4410" s="57"/>
      <c r="I4410" s="57"/>
    </row>
    <row r="4411" spans="6:9" s="58" customFormat="1" ht="12.75">
      <c r="F4411" s="57"/>
      <c r="I4411" s="57"/>
    </row>
    <row r="4412" spans="6:9" s="58" customFormat="1" ht="12.75">
      <c r="F4412" s="57"/>
      <c r="I4412" s="57"/>
    </row>
    <row r="4413" spans="6:9" s="58" customFormat="1" ht="12.75">
      <c r="F4413" s="57"/>
      <c r="I4413" s="57"/>
    </row>
    <row r="4414" spans="6:9" s="58" customFormat="1" ht="12.75">
      <c r="F4414" s="57"/>
      <c r="I4414" s="57"/>
    </row>
    <row r="4415" spans="6:9" s="58" customFormat="1" ht="12.75">
      <c r="F4415" s="57"/>
      <c r="I4415" s="57"/>
    </row>
    <row r="4416" spans="6:9" s="58" customFormat="1" ht="12.75">
      <c r="F4416" s="57"/>
      <c r="I4416" s="57"/>
    </row>
    <row r="4417" spans="6:9" s="58" customFormat="1" ht="12.75">
      <c r="F4417" s="57"/>
      <c r="I4417" s="57"/>
    </row>
    <row r="4418" spans="6:9" s="58" customFormat="1" ht="12.75">
      <c r="F4418" s="57"/>
      <c r="I4418" s="57"/>
    </row>
    <row r="4419" spans="6:9" s="58" customFormat="1" ht="12.75">
      <c r="F4419" s="57"/>
      <c r="I4419" s="57"/>
    </row>
    <row r="4420" spans="6:9" s="58" customFormat="1" ht="12.75">
      <c r="F4420" s="57"/>
      <c r="I4420" s="57"/>
    </row>
    <row r="4421" spans="6:9" s="58" customFormat="1" ht="12.75">
      <c r="F4421" s="57"/>
      <c r="I4421" s="57"/>
    </row>
    <row r="4422" spans="6:9" s="58" customFormat="1" ht="12.75">
      <c r="F4422" s="57"/>
      <c r="I4422" s="57"/>
    </row>
    <row r="4423" spans="6:9" s="58" customFormat="1" ht="12.75">
      <c r="F4423" s="57"/>
      <c r="I4423" s="57"/>
    </row>
    <row r="4424" spans="6:9" s="58" customFormat="1" ht="12.75">
      <c r="F4424" s="57"/>
      <c r="I4424" s="57"/>
    </row>
    <row r="4425" spans="6:9" s="58" customFormat="1" ht="12.75">
      <c r="F4425" s="57"/>
      <c r="I4425" s="57"/>
    </row>
    <row r="4426" spans="6:9" s="58" customFormat="1" ht="12.75">
      <c r="F4426" s="57"/>
      <c r="I4426" s="57"/>
    </row>
    <row r="4427" spans="6:9" s="58" customFormat="1" ht="12.75">
      <c r="F4427" s="57"/>
      <c r="I4427" s="57"/>
    </row>
    <row r="4428" spans="6:9" s="58" customFormat="1" ht="12.75">
      <c r="F4428" s="57"/>
      <c r="I4428" s="57"/>
    </row>
    <row r="4429" spans="6:9" s="58" customFormat="1" ht="12.75">
      <c r="F4429" s="57"/>
      <c r="I4429" s="57"/>
    </row>
    <row r="4430" spans="6:9" s="58" customFormat="1" ht="12.75">
      <c r="F4430" s="57"/>
      <c r="I4430" s="57"/>
    </row>
    <row r="4431" spans="6:9" s="58" customFormat="1" ht="12.75">
      <c r="F4431" s="57"/>
      <c r="I4431" s="57"/>
    </row>
    <row r="4432" spans="6:9" s="58" customFormat="1" ht="12.75">
      <c r="F4432" s="57"/>
      <c r="I4432" s="57"/>
    </row>
    <row r="4433" spans="6:9" s="58" customFormat="1" ht="12.75">
      <c r="F4433" s="57"/>
      <c r="I4433" s="57"/>
    </row>
    <row r="4434" spans="6:9" s="58" customFormat="1" ht="12.75">
      <c r="F4434" s="57"/>
      <c r="I4434" s="57"/>
    </row>
    <row r="4435" spans="6:9" s="58" customFormat="1" ht="12.75">
      <c r="F4435" s="57"/>
      <c r="I4435" s="57"/>
    </row>
    <row r="4436" spans="6:9" s="58" customFormat="1" ht="12.75">
      <c r="F4436" s="57"/>
      <c r="I4436" s="57"/>
    </row>
    <row r="4437" spans="6:9" s="58" customFormat="1" ht="12.75">
      <c r="F4437" s="57"/>
      <c r="I4437" s="57"/>
    </row>
    <row r="4438" spans="6:9" s="58" customFormat="1" ht="12.75">
      <c r="F4438" s="57"/>
      <c r="I4438" s="57"/>
    </row>
    <row r="4439" spans="6:9" s="58" customFormat="1" ht="12.75">
      <c r="F4439" s="57"/>
      <c r="I4439" s="57"/>
    </row>
    <row r="4440" spans="6:9" s="58" customFormat="1" ht="12.75">
      <c r="F4440" s="57"/>
      <c r="I4440" s="57"/>
    </row>
    <row r="4441" spans="6:9" s="58" customFormat="1" ht="12.75">
      <c r="F4441" s="57"/>
      <c r="I4441" s="57"/>
    </row>
    <row r="4442" spans="6:9" s="58" customFormat="1" ht="12.75">
      <c r="F4442" s="57"/>
      <c r="I4442" s="57"/>
    </row>
    <row r="4443" spans="6:9" s="58" customFormat="1" ht="12.75">
      <c r="F4443" s="57"/>
      <c r="I4443" s="57"/>
    </row>
    <row r="4444" spans="6:9" s="58" customFormat="1" ht="12.75">
      <c r="F4444" s="57"/>
      <c r="I4444" s="57"/>
    </row>
    <row r="4445" spans="6:9" s="58" customFormat="1" ht="12.75">
      <c r="F4445" s="57"/>
      <c r="I4445" s="57"/>
    </row>
    <row r="4446" spans="6:9" s="58" customFormat="1" ht="12.75">
      <c r="F4446" s="57"/>
      <c r="I4446" s="57"/>
    </row>
    <row r="4447" spans="6:9" s="58" customFormat="1" ht="12.75">
      <c r="F4447" s="57"/>
      <c r="I4447" s="57"/>
    </row>
    <row r="4448" spans="6:9" s="58" customFormat="1" ht="12.75">
      <c r="F4448" s="57"/>
      <c r="I4448" s="57"/>
    </row>
    <row r="4449" spans="6:9" s="58" customFormat="1" ht="12.75">
      <c r="F4449" s="57"/>
      <c r="I4449" s="57"/>
    </row>
    <row r="4450" spans="6:9" s="58" customFormat="1" ht="12.75">
      <c r="F4450" s="57"/>
      <c r="I4450" s="57"/>
    </row>
    <row r="4451" spans="6:9" s="58" customFormat="1" ht="12.75">
      <c r="F4451" s="57"/>
      <c r="I4451" s="57"/>
    </row>
    <row r="4452" spans="6:9" s="58" customFormat="1" ht="12.75">
      <c r="F4452" s="57"/>
      <c r="I4452" s="57"/>
    </row>
    <row r="4453" spans="6:9" s="58" customFormat="1" ht="12.75">
      <c r="F4453" s="57"/>
      <c r="I4453" s="57"/>
    </row>
    <row r="4454" spans="6:9" s="58" customFormat="1" ht="12.75">
      <c r="F4454" s="57"/>
      <c r="I4454" s="57"/>
    </row>
    <row r="4455" spans="6:9" s="58" customFormat="1" ht="12.75">
      <c r="F4455" s="57"/>
      <c r="I4455" s="57"/>
    </row>
    <row r="4456" spans="6:9" s="58" customFormat="1" ht="12.75">
      <c r="F4456" s="57"/>
      <c r="I4456" s="57"/>
    </row>
    <row r="4457" spans="6:9" s="58" customFormat="1" ht="12.75">
      <c r="F4457" s="57"/>
      <c r="I4457" s="57"/>
    </row>
    <row r="4458" spans="6:9" s="58" customFormat="1" ht="12.75">
      <c r="F4458" s="57"/>
      <c r="I4458" s="57"/>
    </row>
    <row r="4459" spans="6:9" s="58" customFormat="1" ht="12.75">
      <c r="F4459" s="57"/>
      <c r="I4459" s="57"/>
    </row>
    <row r="4460" spans="6:9" s="58" customFormat="1" ht="12.75">
      <c r="F4460" s="57"/>
      <c r="I4460" s="57"/>
    </row>
    <row r="4461" spans="6:9" s="58" customFormat="1" ht="12.75">
      <c r="F4461" s="57"/>
      <c r="I4461" s="57"/>
    </row>
    <row r="4462" spans="6:9" s="58" customFormat="1" ht="12.75">
      <c r="F4462" s="57"/>
      <c r="I4462" s="57"/>
    </row>
    <row r="4463" spans="6:9" s="58" customFormat="1" ht="12.75">
      <c r="F4463" s="57"/>
      <c r="I4463" s="57"/>
    </row>
    <row r="4464" spans="6:9" s="58" customFormat="1" ht="12.75">
      <c r="F4464" s="57"/>
      <c r="I4464" s="57"/>
    </row>
    <row r="4465" spans="6:9" s="58" customFormat="1" ht="12.75">
      <c r="F4465" s="57"/>
      <c r="I4465" s="57"/>
    </row>
    <row r="4466" spans="6:9" s="58" customFormat="1" ht="12.75">
      <c r="F4466" s="57"/>
      <c r="I4466" s="57"/>
    </row>
    <row r="4467" spans="6:9" s="58" customFormat="1" ht="12.75">
      <c r="F4467" s="57"/>
      <c r="I4467" s="57"/>
    </row>
    <row r="4468" spans="6:9" s="58" customFormat="1" ht="12.75">
      <c r="F4468" s="57"/>
      <c r="I4468" s="57"/>
    </row>
    <row r="4469" spans="6:9" s="58" customFormat="1" ht="12.75">
      <c r="F4469" s="57"/>
      <c r="I4469" s="57"/>
    </row>
    <row r="4470" spans="6:9" s="58" customFormat="1" ht="12.75">
      <c r="F4470" s="57"/>
      <c r="I4470" s="57"/>
    </row>
    <row r="4471" spans="6:9" s="58" customFormat="1" ht="12.75">
      <c r="F4471" s="57"/>
      <c r="I4471" s="57"/>
    </row>
    <row r="4472" spans="6:9" s="58" customFormat="1" ht="12.75">
      <c r="F4472" s="57"/>
      <c r="I4472" s="57"/>
    </row>
    <row r="4473" spans="6:9" s="58" customFormat="1" ht="12.75">
      <c r="F4473" s="57"/>
      <c r="I4473" s="57"/>
    </row>
    <row r="4474" spans="6:9" s="58" customFormat="1" ht="12.75">
      <c r="F4474" s="57"/>
      <c r="I4474" s="57"/>
    </row>
    <row r="4475" spans="6:9" s="58" customFormat="1" ht="12.75">
      <c r="F4475" s="57"/>
      <c r="I4475" s="57"/>
    </row>
    <row r="4476" spans="6:9" s="58" customFormat="1" ht="12.75">
      <c r="F4476" s="57"/>
      <c r="I4476" s="57"/>
    </row>
    <row r="4477" spans="6:9" s="58" customFormat="1" ht="12.75">
      <c r="F4477" s="57"/>
      <c r="I4477" s="57"/>
    </row>
    <row r="4478" spans="6:9" s="58" customFormat="1" ht="12.75">
      <c r="F4478" s="57"/>
      <c r="I4478" s="57"/>
    </row>
    <row r="4479" spans="6:9" s="58" customFormat="1" ht="12.75">
      <c r="F4479" s="57"/>
      <c r="I4479" s="57"/>
    </row>
    <row r="4480" spans="6:9" s="58" customFormat="1" ht="12.75">
      <c r="F4480" s="57"/>
      <c r="I4480" s="57"/>
    </row>
    <row r="4481" spans="6:9" s="58" customFormat="1" ht="12.75">
      <c r="F4481" s="57"/>
      <c r="I4481" s="57"/>
    </row>
    <row r="4482" spans="6:9" s="58" customFormat="1" ht="12.75">
      <c r="F4482" s="57"/>
      <c r="I4482" s="57"/>
    </row>
    <row r="4483" spans="6:9" s="58" customFormat="1" ht="12.75">
      <c r="F4483" s="57"/>
      <c r="I4483" s="57"/>
    </row>
    <row r="4484" spans="6:9" s="58" customFormat="1" ht="12.75">
      <c r="F4484" s="57"/>
      <c r="I4484" s="57"/>
    </row>
    <row r="4485" spans="6:9" s="58" customFormat="1" ht="12.75">
      <c r="F4485" s="57"/>
      <c r="I4485" s="57"/>
    </row>
    <row r="4486" spans="6:9" s="58" customFormat="1" ht="12.75">
      <c r="F4486" s="57"/>
      <c r="I4486" s="57"/>
    </row>
    <row r="4487" spans="6:9" s="58" customFormat="1" ht="12.75">
      <c r="F4487" s="57"/>
      <c r="I4487" s="57"/>
    </row>
    <row r="4488" spans="6:9" s="58" customFormat="1" ht="12.75">
      <c r="F4488" s="57"/>
      <c r="I4488" s="57"/>
    </row>
    <row r="4489" spans="6:9" s="58" customFormat="1" ht="12.75">
      <c r="F4489" s="57"/>
      <c r="I4489" s="57"/>
    </row>
    <row r="4490" spans="6:9" s="58" customFormat="1" ht="12.75">
      <c r="F4490" s="57"/>
      <c r="I4490" s="57"/>
    </row>
    <row r="4491" spans="6:9" s="58" customFormat="1" ht="12.75">
      <c r="F4491" s="57"/>
      <c r="I4491" s="57"/>
    </row>
    <row r="4492" spans="6:9" s="58" customFormat="1" ht="12.75">
      <c r="F4492" s="57"/>
      <c r="I4492" s="57"/>
    </row>
    <row r="4493" spans="6:9" s="58" customFormat="1" ht="12.75">
      <c r="F4493" s="57"/>
      <c r="I4493" s="57"/>
    </row>
    <row r="4494" spans="6:9" s="58" customFormat="1" ht="12.75">
      <c r="F4494" s="57"/>
      <c r="I4494" s="57"/>
    </row>
    <row r="4495" spans="6:9" s="58" customFormat="1" ht="12.75">
      <c r="F4495" s="57"/>
      <c r="I4495" s="57"/>
    </row>
    <row r="4496" spans="6:9" s="58" customFormat="1" ht="12.75">
      <c r="F4496" s="57"/>
      <c r="I4496" s="57"/>
    </row>
    <row r="4497" spans="6:9" s="58" customFormat="1" ht="12.75">
      <c r="F4497" s="57"/>
      <c r="I4497" s="57"/>
    </row>
    <row r="4498" spans="6:9" s="58" customFormat="1" ht="12.75">
      <c r="F4498" s="57"/>
      <c r="I4498" s="57"/>
    </row>
    <row r="4499" spans="6:9" s="58" customFormat="1" ht="12.75">
      <c r="F4499" s="57"/>
      <c r="I4499" s="57"/>
    </row>
    <row r="4500" spans="6:9" s="58" customFormat="1" ht="12.75">
      <c r="F4500" s="57"/>
      <c r="I4500" s="57"/>
    </row>
    <row r="4501" spans="6:9" s="58" customFormat="1" ht="12.75">
      <c r="F4501" s="57"/>
      <c r="I4501" s="57"/>
    </row>
    <row r="4502" spans="6:9" s="58" customFormat="1" ht="12.75">
      <c r="F4502" s="57"/>
      <c r="I4502" s="57"/>
    </row>
    <row r="4503" spans="6:9" s="58" customFormat="1" ht="12.75">
      <c r="F4503" s="57"/>
      <c r="I4503" s="57"/>
    </row>
    <row r="4504" spans="6:9" s="58" customFormat="1" ht="12.75">
      <c r="F4504" s="57"/>
      <c r="I4504" s="57"/>
    </row>
    <row r="4505" spans="6:9" s="58" customFormat="1" ht="12.75">
      <c r="F4505" s="57"/>
      <c r="I4505" s="57"/>
    </row>
    <row r="4506" spans="6:9" s="58" customFormat="1" ht="12.75">
      <c r="F4506" s="57"/>
      <c r="I4506" s="57"/>
    </row>
    <row r="4507" spans="6:9" s="58" customFormat="1" ht="12.75">
      <c r="F4507" s="57"/>
      <c r="I4507" s="57"/>
    </row>
    <row r="4508" spans="6:9" s="58" customFormat="1" ht="12.75">
      <c r="F4508" s="57"/>
      <c r="I4508" s="57"/>
    </row>
    <row r="4509" spans="6:9" s="58" customFormat="1" ht="12.75">
      <c r="F4509" s="57"/>
      <c r="I4509" s="57"/>
    </row>
    <row r="4510" spans="6:9" s="58" customFormat="1" ht="12.75">
      <c r="F4510" s="57"/>
      <c r="I4510" s="57"/>
    </row>
    <row r="4511" spans="6:9" s="58" customFormat="1" ht="12.75">
      <c r="F4511" s="57"/>
      <c r="I4511" s="57"/>
    </row>
    <row r="4512" spans="6:9" s="58" customFormat="1" ht="12.75">
      <c r="F4512" s="57"/>
      <c r="I4512" s="57"/>
    </row>
    <row r="4513" spans="6:9" s="58" customFormat="1" ht="12.75">
      <c r="F4513" s="57"/>
      <c r="I4513" s="57"/>
    </row>
    <row r="4514" spans="6:9" s="58" customFormat="1" ht="12.75">
      <c r="F4514" s="57"/>
      <c r="I4514" s="57"/>
    </row>
    <row r="4515" spans="6:9" s="58" customFormat="1" ht="12.75">
      <c r="F4515" s="57"/>
      <c r="I4515" s="57"/>
    </row>
    <row r="4516" spans="6:9" s="58" customFormat="1" ht="12.75">
      <c r="F4516" s="57"/>
      <c r="I4516" s="57"/>
    </row>
    <row r="4517" spans="6:9" s="58" customFormat="1" ht="12.75">
      <c r="F4517" s="57"/>
      <c r="I4517" s="57"/>
    </row>
    <row r="4518" spans="6:9" s="58" customFormat="1" ht="12.75">
      <c r="F4518" s="57"/>
      <c r="I4518" s="57"/>
    </row>
    <row r="4519" spans="6:9" s="58" customFormat="1" ht="12.75">
      <c r="F4519" s="57"/>
      <c r="I4519" s="57"/>
    </row>
    <row r="4520" spans="6:9" s="58" customFormat="1" ht="12.75">
      <c r="F4520" s="57"/>
      <c r="I4520" s="57"/>
    </row>
    <row r="4521" spans="6:9" s="58" customFormat="1" ht="12.75">
      <c r="F4521" s="57"/>
      <c r="I4521" s="57"/>
    </row>
    <row r="4522" spans="6:9" s="58" customFormat="1" ht="12.75">
      <c r="F4522" s="57"/>
      <c r="I4522" s="57"/>
    </row>
    <row r="4523" spans="6:9" s="58" customFormat="1" ht="12.75">
      <c r="F4523" s="57"/>
      <c r="I4523" s="57"/>
    </row>
    <row r="4524" spans="6:9" s="58" customFormat="1" ht="12.75">
      <c r="F4524" s="57"/>
      <c r="I4524" s="57"/>
    </row>
    <row r="4525" spans="6:9" s="58" customFormat="1" ht="12.75">
      <c r="F4525" s="57"/>
      <c r="I4525" s="57"/>
    </row>
    <row r="4526" spans="6:9" s="58" customFormat="1" ht="12.75">
      <c r="F4526" s="57"/>
      <c r="I4526" s="57"/>
    </row>
    <row r="4527" spans="6:9" s="58" customFormat="1" ht="12.75">
      <c r="F4527" s="57"/>
      <c r="I4527" s="57"/>
    </row>
    <row r="4528" spans="6:9" s="58" customFormat="1" ht="12.75">
      <c r="F4528" s="57"/>
      <c r="I4528" s="57"/>
    </row>
    <row r="4529" spans="6:9" s="58" customFormat="1" ht="12.75">
      <c r="F4529" s="57"/>
      <c r="I4529" s="57"/>
    </row>
    <row r="4530" spans="6:9" s="58" customFormat="1" ht="12.75">
      <c r="F4530" s="57"/>
      <c r="I4530" s="57"/>
    </row>
    <row r="4531" spans="6:9" s="58" customFormat="1" ht="12.75">
      <c r="F4531" s="57"/>
      <c r="I4531" s="57"/>
    </row>
    <row r="4532" spans="6:9" s="58" customFormat="1" ht="12.75">
      <c r="F4532" s="57"/>
      <c r="I4532" s="57"/>
    </row>
    <row r="4533" spans="6:9" s="58" customFormat="1" ht="12.75">
      <c r="F4533" s="57"/>
      <c r="I4533" s="57"/>
    </row>
    <row r="4534" spans="6:9" s="58" customFormat="1" ht="12.75">
      <c r="F4534" s="57"/>
      <c r="I4534" s="57"/>
    </row>
    <row r="4535" spans="6:9" s="58" customFormat="1" ht="12.75">
      <c r="F4535" s="57"/>
      <c r="I4535" s="57"/>
    </row>
    <row r="4536" spans="6:9" s="58" customFormat="1" ht="12.75">
      <c r="F4536" s="57"/>
      <c r="I4536" s="57"/>
    </row>
    <row r="4537" spans="6:9" s="58" customFormat="1" ht="12.75">
      <c r="F4537" s="57"/>
      <c r="I4537" s="57"/>
    </row>
    <row r="4538" spans="6:9" s="58" customFormat="1" ht="12.75">
      <c r="F4538" s="57"/>
      <c r="I4538" s="57"/>
    </row>
    <row r="4539" spans="6:9" s="58" customFormat="1" ht="12.75">
      <c r="F4539" s="57"/>
      <c r="I4539" s="57"/>
    </row>
    <row r="4540" spans="6:9" s="58" customFormat="1" ht="12.75">
      <c r="F4540" s="57"/>
      <c r="I4540" s="57"/>
    </row>
    <row r="4541" spans="6:9" s="58" customFormat="1" ht="12.75">
      <c r="F4541" s="57"/>
      <c r="I4541" s="57"/>
    </row>
    <row r="4542" spans="6:9" s="58" customFormat="1" ht="12.75">
      <c r="F4542" s="57"/>
      <c r="I4542" s="57"/>
    </row>
    <row r="4543" spans="6:9" s="58" customFormat="1" ht="12.75">
      <c r="F4543" s="57"/>
      <c r="I4543" s="57"/>
    </row>
    <row r="4544" spans="6:9" s="58" customFormat="1" ht="12.75">
      <c r="F4544" s="57"/>
      <c r="I4544" s="57"/>
    </row>
    <row r="4545" spans="6:9" s="58" customFormat="1" ht="12.75">
      <c r="F4545" s="57"/>
      <c r="I4545" s="57"/>
    </row>
    <row r="4546" spans="6:9" s="58" customFormat="1" ht="12.75">
      <c r="F4546" s="57"/>
      <c r="I4546" s="57"/>
    </row>
    <row r="4547" spans="6:9" s="58" customFormat="1" ht="12.75">
      <c r="F4547" s="57"/>
      <c r="I4547" s="57"/>
    </row>
    <row r="4548" spans="6:9" s="58" customFormat="1" ht="12.75">
      <c r="F4548" s="57"/>
      <c r="I4548" s="57"/>
    </row>
    <row r="4549" spans="6:9" s="58" customFormat="1" ht="12.75">
      <c r="F4549" s="57"/>
      <c r="I4549" s="57"/>
    </row>
    <row r="4550" spans="6:9" s="58" customFormat="1" ht="12.75">
      <c r="F4550" s="57"/>
      <c r="I4550" s="57"/>
    </row>
    <row r="4551" spans="6:9" s="58" customFormat="1" ht="12.75">
      <c r="F4551" s="57"/>
      <c r="I4551" s="57"/>
    </row>
    <row r="4552" spans="6:9" s="58" customFormat="1" ht="12.75">
      <c r="F4552" s="57"/>
      <c r="I4552" s="57"/>
    </row>
    <row r="4553" spans="6:9" s="58" customFormat="1" ht="12.75">
      <c r="F4553" s="57"/>
      <c r="I4553" s="57"/>
    </row>
    <row r="4554" spans="6:9" s="58" customFormat="1" ht="12.75">
      <c r="F4554" s="57"/>
      <c r="I4554" s="57"/>
    </row>
    <row r="4555" spans="6:9" s="58" customFormat="1" ht="12.75">
      <c r="F4555" s="57"/>
      <c r="I4555" s="57"/>
    </row>
    <row r="4556" spans="6:9" s="58" customFormat="1" ht="12.75">
      <c r="F4556" s="57"/>
      <c r="I4556" s="57"/>
    </row>
    <row r="4557" spans="6:9" s="58" customFormat="1" ht="12.75">
      <c r="F4557" s="57"/>
      <c r="I4557" s="57"/>
    </row>
    <row r="4558" spans="6:9" s="58" customFormat="1" ht="12.75">
      <c r="F4558" s="57"/>
      <c r="I4558" s="57"/>
    </row>
    <row r="4559" spans="6:9" s="58" customFormat="1" ht="12.75">
      <c r="F4559" s="57"/>
      <c r="I4559" s="57"/>
    </row>
    <row r="4560" spans="6:9" s="58" customFormat="1" ht="12.75">
      <c r="F4560" s="57"/>
      <c r="I4560" s="57"/>
    </row>
    <row r="4561" spans="6:9" s="58" customFormat="1" ht="12.75">
      <c r="F4561" s="57"/>
      <c r="I4561" s="57"/>
    </row>
    <row r="4562" spans="6:9" s="58" customFormat="1" ht="12.75">
      <c r="F4562" s="57"/>
      <c r="I4562" s="57"/>
    </row>
    <row r="4563" spans="6:9" s="58" customFormat="1" ht="12.75">
      <c r="F4563" s="57"/>
      <c r="I4563" s="57"/>
    </row>
    <row r="4564" spans="6:9" s="58" customFormat="1" ht="12.75">
      <c r="F4564" s="57"/>
      <c r="I4564" s="57"/>
    </row>
    <row r="4565" spans="6:9" s="58" customFormat="1" ht="12.75">
      <c r="F4565" s="57"/>
      <c r="I4565" s="57"/>
    </row>
    <row r="4566" spans="6:9" s="58" customFormat="1" ht="12.75">
      <c r="F4566" s="57"/>
      <c r="I4566" s="57"/>
    </row>
    <row r="4567" spans="6:9" s="58" customFormat="1" ht="12.75">
      <c r="F4567" s="57"/>
      <c r="I4567" s="57"/>
    </row>
    <row r="4568" spans="6:9" s="58" customFormat="1" ht="12.75">
      <c r="F4568" s="57"/>
      <c r="I4568" s="57"/>
    </row>
    <row r="4569" spans="6:9" s="58" customFormat="1" ht="12.75">
      <c r="F4569" s="57"/>
      <c r="I4569" s="57"/>
    </row>
    <row r="4570" spans="6:9" s="58" customFormat="1" ht="12.75">
      <c r="F4570" s="57"/>
      <c r="I4570" s="57"/>
    </row>
    <row r="4571" spans="6:9" s="58" customFormat="1" ht="12.75">
      <c r="F4571" s="57"/>
      <c r="I4571" s="57"/>
    </row>
    <row r="4572" spans="6:9" s="58" customFormat="1" ht="12.75">
      <c r="F4572" s="57"/>
      <c r="I4572" s="57"/>
    </row>
    <row r="4573" spans="6:9" s="58" customFormat="1" ht="12.75">
      <c r="F4573" s="57"/>
      <c r="I4573" s="57"/>
    </row>
    <row r="4574" spans="6:9" s="58" customFormat="1" ht="12.75">
      <c r="F4574" s="57"/>
      <c r="I4574" s="57"/>
    </row>
    <row r="4575" spans="6:9" s="58" customFormat="1" ht="12.75">
      <c r="F4575" s="57"/>
      <c r="I4575" s="57"/>
    </row>
    <row r="4576" spans="6:9" s="58" customFormat="1" ht="12.75">
      <c r="F4576" s="57"/>
      <c r="I4576" s="57"/>
    </row>
    <row r="4577" spans="6:9" s="58" customFormat="1" ht="12.75">
      <c r="F4577" s="57"/>
      <c r="I4577" s="57"/>
    </row>
    <row r="4578" spans="6:9" s="58" customFormat="1" ht="12.75">
      <c r="F4578" s="57"/>
      <c r="I4578" s="57"/>
    </row>
    <row r="4579" spans="6:9" s="58" customFormat="1" ht="12.75">
      <c r="F4579" s="57"/>
      <c r="I4579" s="57"/>
    </row>
    <row r="4580" spans="6:9" s="58" customFormat="1" ht="12.75">
      <c r="F4580" s="57"/>
      <c r="I4580" s="57"/>
    </row>
    <row r="4581" spans="6:9" s="58" customFormat="1" ht="12.75">
      <c r="F4581" s="57"/>
      <c r="I4581" s="57"/>
    </row>
    <row r="4582" spans="6:9" s="58" customFormat="1" ht="12.75">
      <c r="F4582" s="57"/>
      <c r="I4582" s="57"/>
    </row>
    <row r="4583" spans="6:9" s="58" customFormat="1" ht="12.75">
      <c r="F4583" s="57"/>
      <c r="I4583" s="57"/>
    </row>
    <row r="4584" spans="6:9" s="58" customFormat="1" ht="12.75">
      <c r="F4584" s="57"/>
      <c r="I4584" s="57"/>
    </row>
    <row r="4585" spans="6:9" s="58" customFormat="1" ht="12.75">
      <c r="F4585" s="57"/>
      <c r="I4585" s="57"/>
    </row>
    <row r="4586" spans="6:9" s="58" customFormat="1" ht="12.75">
      <c r="F4586" s="57"/>
      <c r="I4586" s="57"/>
    </row>
    <row r="4587" spans="6:9" s="58" customFormat="1" ht="12.75">
      <c r="F4587" s="57"/>
      <c r="I4587" s="57"/>
    </row>
    <row r="4588" spans="6:9" s="58" customFormat="1" ht="12.75">
      <c r="F4588" s="57"/>
      <c r="I4588" s="57"/>
    </row>
    <row r="4589" spans="6:9" s="58" customFormat="1" ht="12.75">
      <c r="F4589" s="57"/>
      <c r="I4589" s="57"/>
    </row>
    <row r="4590" spans="6:9" s="58" customFormat="1" ht="12.75">
      <c r="F4590" s="57"/>
      <c r="I4590" s="57"/>
    </row>
    <row r="4591" spans="6:9" s="58" customFormat="1" ht="12.75">
      <c r="F4591" s="57"/>
      <c r="I4591" s="57"/>
    </row>
    <row r="4592" spans="6:9" s="58" customFormat="1" ht="12.75">
      <c r="F4592" s="57"/>
      <c r="I4592" s="57"/>
    </row>
    <row r="4593" spans="6:9" s="58" customFormat="1" ht="12.75">
      <c r="F4593" s="57"/>
      <c r="I4593" s="57"/>
    </row>
    <row r="4594" spans="6:9" s="58" customFormat="1" ht="12.75">
      <c r="F4594" s="57"/>
      <c r="I4594" s="57"/>
    </row>
    <row r="4595" spans="6:9" s="58" customFormat="1" ht="12.75">
      <c r="F4595" s="57"/>
      <c r="I4595" s="57"/>
    </row>
    <row r="4596" spans="6:9" s="58" customFormat="1" ht="12.75">
      <c r="F4596" s="57"/>
      <c r="I4596" s="57"/>
    </row>
    <row r="4597" spans="6:9" s="58" customFormat="1" ht="12.75">
      <c r="F4597" s="57"/>
      <c r="I4597" s="57"/>
    </row>
    <row r="4598" spans="6:9" s="58" customFormat="1" ht="12.75">
      <c r="F4598" s="57"/>
      <c r="I4598" s="57"/>
    </row>
    <row r="4599" spans="6:9" s="58" customFormat="1" ht="12.75">
      <c r="F4599" s="57"/>
      <c r="I4599" s="57"/>
    </row>
    <row r="4600" spans="6:9" s="58" customFormat="1" ht="12.75">
      <c r="F4600" s="57"/>
      <c r="I4600" s="57"/>
    </row>
    <row r="4601" spans="6:9" s="58" customFormat="1" ht="12.75">
      <c r="F4601" s="57"/>
      <c r="I4601" s="57"/>
    </row>
    <row r="4602" spans="6:9" s="58" customFormat="1" ht="12.75">
      <c r="F4602" s="57"/>
      <c r="I4602" s="57"/>
    </row>
    <row r="4603" spans="6:9" s="58" customFormat="1" ht="12.75">
      <c r="F4603" s="57"/>
      <c r="I4603" s="57"/>
    </row>
    <row r="4604" spans="6:9" s="58" customFormat="1" ht="12.75">
      <c r="F4604" s="57"/>
      <c r="I4604" s="57"/>
    </row>
    <row r="4605" spans="6:9" s="58" customFormat="1" ht="12.75">
      <c r="F4605" s="57"/>
      <c r="I4605" s="57"/>
    </row>
    <row r="4606" spans="6:9" s="58" customFormat="1" ht="12.75">
      <c r="F4606" s="57"/>
      <c r="I4606" s="57"/>
    </row>
    <row r="4607" spans="6:9" s="58" customFormat="1" ht="12.75">
      <c r="F4607" s="57"/>
      <c r="I4607" s="57"/>
    </row>
    <row r="4608" spans="6:9" s="58" customFormat="1" ht="12.75">
      <c r="F4608" s="57"/>
      <c r="I4608" s="57"/>
    </row>
    <row r="4609" spans="6:9" s="58" customFormat="1" ht="12.75">
      <c r="F4609" s="57"/>
      <c r="I4609" s="57"/>
    </row>
    <row r="4610" spans="6:9" s="58" customFormat="1" ht="12.75">
      <c r="F4610" s="57"/>
      <c r="I4610" s="57"/>
    </row>
    <row r="4611" spans="6:9" s="58" customFormat="1" ht="12.75">
      <c r="F4611" s="57"/>
      <c r="I4611" s="57"/>
    </row>
    <row r="4612" spans="6:9" s="58" customFormat="1" ht="12.75">
      <c r="F4612" s="57"/>
      <c r="I4612" s="57"/>
    </row>
    <row r="4613" spans="6:9" s="58" customFormat="1" ht="12.75">
      <c r="F4613" s="57"/>
      <c r="I4613" s="57"/>
    </row>
    <row r="4614" spans="6:9" s="58" customFormat="1" ht="12.75">
      <c r="F4614" s="57"/>
      <c r="I4614" s="57"/>
    </row>
    <row r="4615" spans="6:9" s="58" customFormat="1" ht="12.75">
      <c r="F4615" s="57"/>
      <c r="I4615" s="57"/>
    </row>
    <row r="4616" spans="6:9" s="58" customFormat="1" ht="12.75">
      <c r="F4616" s="57"/>
      <c r="I4616" s="57"/>
    </row>
    <row r="4617" spans="6:9" s="58" customFormat="1" ht="12.75">
      <c r="F4617" s="57"/>
      <c r="I4617" s="57"/>
    </row>
    <row r="4618" spans="6:9" s="58" customFormat="1" ht="12.75">
      <c r="F4618" s="57"/>
      <c r="I4618" s="57"/>
    </row>
    <row r="4619" spans="6:9" s="58" customFormat="1" ht="12.75">
      <c r="F4619" s="57"/>
      <c r="I4619" s="57"/>
    </row>
    <row r="4620" spans="6:9" s="58" customFormat="1" ht="12.75">
      <c r="F4620" s="57"/>
      <c r="I4620" s="57"/>
    </row>
    <row r="4621" spans="6:9" s="58" customFormat="1" ht="12.75">
      <c r="F4621" s="57"/>
      <c r="I4621" s="57"/>
    </row>
    <row r="4622" spans="6:9" s="58" customFormat="1" ht="12.75">
      <c r="F4622" s="57"/>
      <c r="I4622" s="57"/>
    </row>
    <row r="4623" spans="6:9" s="58" customFormat="1" ht="12.75">
      <c r="F4623" s="57"/>
      <c r="I4623" s="57"/>
    </row>
    <row r="4624" spans="6:9" s="58" customFormat="1" ht="12.75">
      <c r="F4624" s="57"/>
      <c r="I4624" s="57"/>
    </row>
    <row r="4625" spans="6:9" s="58" customFormat="1" ht="12.75">
      <c r="F4625" s="57"/>
      <c r="I4625" s="57"/>
    </row>
    <row r="4626" spans="6:9" s="58" customFormat="1" ht="12.75">
      <c r="F4626" s="57"/>
      <c r="I4626" s="57"/>
    </row>
    <row r="4627" spans="6:9" s="58" customFormat="1" ht="12.75">
      <c r="F4627" s="57"/>
      <c r="I4627" s="57"/>
    </row>
    <row r="4628" spans="6:9" s="58" customFormat="1" ht="12.75">
      <c r="F4628" s="57"/>
      <c r="I4628" s="57"/>
    </row>
    <row r="4629" spans="6:9" s="58" customFormat="1" ht="12.75">
      <c r="F4629" s="57"/>
      <c r="I4629" s="57"/>
    </row>
    <row r="4630" spans="6:9" s="58" customFormat="1" ht="12.75">
      <c r="F4630" s="57"/>
      <c r="I4630" s="57"/>
    </row>
    <row r="4631" spans="6:9" s="58" customFormat="1" ht="12.75">
      <c r="F4631" s="57"/>
      <c r="I4631" s="57"/>
    </row>
    <row r="4632" spans="6:9" s="58" customFormat="1" ht="12.75">
      <c r="F4632" s="57"/>
      <c r="I4632" s="57"/>
    </row>
    <row r="4633" spans="6:9" s="58" customFormat="1" ht="12.75">
      <c r="F4633" s="57"/>
      <c r="I4633" s="57"/>
    </row>
    <row r="4634" spans="6:9" s="58" customFormat="1" ht="12.75">
      <c r="F4634" s="57"/>
      <c r="I4634" s="57"/>
    </row>
    <row r="4635" spans="6:9" s="58" customFormat="1" ht="12.75">
      <c r="F4635" s="57"/>
      <c r="I4635" s="57"/>
    </row>
    <row r="4636" spans="6:9" s="58" customFormat="1" ht="12.75">
      <c r="F4636" s="57"/>
      <c r="I4636" s="57"/>
    </row>
    <row r="4637" spans="6:9" s="58" customFormat="1" ht="12.75">
      <c r="F4637" s="57"/>
      <c r="I4637" s="57"/>
    </row>
    <row r="4638" spans="6:9" s="58" customFormat="1" ht="12.75">
      <c r="F4638" s="57"/>
      <c r="I4638" s="57"/>
    </row>
    <row r="4639" spans="6:9" s="58" customFormat="1" ht="12.75">
      <c r="F4639" s="57"/>
      <c r="I4639" s="57"/>
    </row>
    <row r="4640" spans="6:9" s="58" customFormat="1" ht="12.75">
      <c r="F4640" s="57"/>
      <c r="I4640" s="57"/>
    </row>
    <row r="4641" spans="6:9" s="58" customFormat="1" ht="12.75">
      <c r="F4641" s="57"/>
      <c r="I4641" s="57"/>
    </row>
    <row r="4642" spans="6:9" s="58" customFormat="1" ht="12.75">
      <c r="F4642" s="57"/>
      <c r="I4642" s="57"/>
    </row>
    <row r="4643" spans="6:9" s="58" customFormat="1" ht="12.75">
      <c r="F4643" s="57"/>
      <c r="I4643" s="57"/>
    </row>
    <row r="4644" spans="6:9" s="58" customFormat="1" ht="12.75">
      <c r="F4644" s="57"/>
      <c r="I4644" s="57"/>
    </row>
    <row r="4645" spans="6:9" s="58" customFormat="1" ht="12.75">
      <c r="F4645" s="57"/>
      <c r="I4645" s="57"/>
    </row>
    <row r="4646" spans="6:9" s="58" customFormat="1" ht="12.75">
      <c r="F4646" s="57"/>
      <c r="I4646" s="57"/>
    </row>
    <row r="4647" spans="6:9" s="58" customFormat="1" ht="12.75">
      <c r="F4647" s="57"/>
      <c r="I4647" s="57"/>
    </row>
    <row r="4648" spans="6:9" s="58" customFormat="1" ht="12.75">
      <c r="F4648" s="57"/>
      <c r="I4648" s="57"/>
    </row>
    <row r="4649" spans="6:9" s="58" customFormat="1" ht="12.75">
      <c r="F4649" s="57"/>
      <c r="I4649" s="57"/>
    </row>
    <row r="4650" spans="6:9" s="58" customFormat="1" ht="12.75">
      <c r="F4650" s="57"/>
      <c r="I4650" s="57"/>
    </row>
    <row r="4651" spans="6:9" s="58" customFormat="1" ht="12.75">
      <c r="F4651" s="57"/>
      <c r="I4651" s="57"/>
    </row>
    <row r="4652" spans="6:9" s="58" customFormat="1" ht="12.75">
      <c r="F4652" s="57"/>
      <c r="I4652" s="57"/>
    </row>
    <row r="4653" spans="6:9" s="58" customFormat="1" ht="12.75">
      <c r="F4653" s="57"/>
      <c r="I4653" s="57"/>
    </row>
    <row r="4654" spans="6:9" s="58" customFormat="1" ht="12.75">
      <c r="F4654" s="57"/>
      <c r="I4654" s="57"/>
    </row>
    <row r="4655" spans="6:9" s="58" customFormat="1" ht="12.75">
      <c r="F4655" s="57"/>
      <c r="I4655" s="57"/>
    </row>
    <row r="4656" spans="6:9" s="58" customFormat="1" ht="12.75">
      <c r="F4656" s="57"/>
      <c r="I4656" s="57"/>
    </row>
    <row r="4657" spans="6:9" s="58" customFormat="1" ht="12.75">
      <c r="F4657" s="57"/>
      <c r="I4657" s="57"/>
    </row>
    <row r="4658" spans="6:9" s="58" customFormat="1" ht="12.75">
      <c r="F4658" s="57"/>
      <c r="I4658" s="57"/>
    </row>
    <row r="4659" spans="6:9" s="58" customFormat="1" ht="12.75">
      <c r="F4659" s="57"/>
      <c r="I4659" s="57"/>
    </row>
    <row r="4660" spans="6:9" s="58" customFormat="1" ht="12.75">
      <c r="F4660" s="57"/>
      <c r="I4660" s="57"/>
    </row>
    <row r="4661" spans="6:9" s="58" customFormat="1" ht="12.75">
      <c r="F4661" s="57"/>
      <c r="I4661" s="57"/>
    </row>
    <row r="4662" spans="6:9" s="58" customFormat="1" ht="12.75">
      <c r="F4662" s="57"/>
      <c r="I4662" s="57"/>
    </row>
    <row r="4663" spans="6:9" s="58" customFormat="1" ht="12.75">
      <c r="F4663" s="57"/>
      <c r="I4663" s="57"/>
    </row>
    <row r="4664" spans="6:9" s="58" customFormat="1" ht="12.75">
      <c r="F4664" s="57"/>
      <c r="I4664" s="57"/>
    </row>
    <row r="4665" spans="6:9" s="58" customFormat="1" ht="12.75">
      <c r="F4665" s="57"/>
      <c r="I4665" s="57"/>
    </row>
    <row r="4666" spans="6:9" s="58" customFormat="1" ht="12.75">
      <c r="F4666" s="57"/>
      <c r="I4666" s="57"/>
    </row>
    <row r="4667" spans="6:9" s="58" customFormat="1" ht="12.75">
      <c r="F4667" s="57"/>
      <c r="I4667" s="57"/>
    </row>
    <row r="4668" spans="6:9" s="58" customFormat="1" ht="12.75">
      <c r="F4668" s="57"/>
      <c r="I4668" s="57"/>
    </row>
    <row r="4669" spans="6:9" s="58" customFormat="1" ht="12.75">
      <c r="F4669" s="57"/>
      <c r="I4669" s="57"/>
    </row>
    <row r="4670" spans="6:9" s="58" customFormat="1" ht="12.75">
      <c r="F4670" s="57"/>
      <c r="I4670" s="57"/>
    </row>
    <row r="4671" spans="6:9" s="58" customFormat="1" ht="12.75">
      <c r="F4671" s="57"/>
      <c r="I4671" s="57"/>
    </row>
    <row r="4672" spans="6:9" s="58" customFormat="1" ht="12.75">
      <c r="F4672" s="57"/>
      <c r="I4672" s="57"/>
    </row>
    <row r="4673" spans="6:9" s="58" customFormat="1" ht="12.75">
      <c r="F4673" s="57"/>
      <c r="I4673" s="57"/>
    </row>
    <row r="4674" spans="6:9" s="58" customFormat="1" ht="12.75">
      <c r="F4674" s="57"/>
      <c r="I4674" s="57"/>
    </row>
    <row r="4675" spans="6:9" s="58" customFormat="1" ht="12.75">
      <c r="F4675" s="57"/>
      <c r="I4675" s="57"/>
    </row>
    <row r="4676" spans="6:9" s="58" customFormat="1" ht="12.75">
      <c r="F4676" s="57"/>
      <c r="I4676" s="57"/>
    </row>
    <row r="4677" spans="6:9" s="58" customFormat="1" ht="12.75">
      <c r="F4677" s="57"/>
      <c r="I4677" s="57"/>
    </row>
    <row r="4678" spans="6:9" s="58" customFormat="1" ht="12.75">
      <c r="F4678" s="57"/>
      <c r="I4678" s="57"/>
    </row>
    <row r="4679" spans="6:9" s="58" customFormat="1" ht="12.75">
      <c r="F4679" s="57"/>
      <c r="I4679" s="57"/>
    </row>
    <row r="4680" spans="6:9" s="58" customFormat="1" ht="12.75">
      <c r="F4680" s="57"/>
      <c r="I4680" s="57"/>
    </row>
    <row r="4681" spans="6:9" s="58" customFormat="1" ht="12.75">
      <c r="F4681" s="57"/>
      <c r="I4681" s="57"/>
    </row>
    <row r="4682" spans="6:9" s="58" customFormat="1" ht="12.75">
      <c r="F4682" s="57"/>
      <c r="I4682" s="57"/>
    </row>
    <row r="4683" spans="6:9" s="58" customFormat="1" ht="12.75">
      <c r="F4683" s="57"/>
      <c r="I4683" s="57"/>
    </row>
    <row r="4684" spans="6:9" s="58" customFormat="1" ht="12.75">
      <c r="F4684" s="57"/>
      <c r="I4684" s="57"/>
    </row>
    <row r="4685" spans="6:9" s="58" customFormat="1" ht="12.75">
      <c r="F4685" s="57"/>
      <c r="I4685" s="57"/>
    </row>
    <row r="4686" spans="6:9" s="58" customFormat="1" ht="12.75">
      <c r="F4686" s="57"/>
      <c r="I4686" s="57"/>
    </row>
  </sheetData>
  <sheetProtection password="DE8F" sheet="1" objects="1" scenarios="1"/>
  <conditionalFormatting sqref="C46">
    <cfRule type="cellIs" priority="1" dxfId="0" operator="greaterThan" stopIfTrue="1">
      <formula>4</formula>
    </cfRule>
  </conditionalFormatting>
  <conditionalFormatting sqref="F17 I17 L17 O17 R17 U17 X17 AA17">
    <cfRule type="expression" priority="2" dxfId="1" stopIfTrue="1">
      <formula>AND(D23&gt;60000,D20&gt;0)</formula>
    </cfRule>
    <cfRule type="expression" priority="3" dxfId="2" stopIfTrue="1">
      <formula>AND(D23&lt;=60000,D20&gt;0)</formula>
    </cfRule>
  </conditionalFormatting>
  <printOptions/>
  <pageMargins left="0.75" right="0.75" top="1" bottom="1" header="0.5" footer="0.5"/>
  <pageSetup fitToHeight="1" fitToWidth="1" horizontalDpi="600" verticalDpi="600" orientation="landscape" paperSize="9" scale="68" r:id="rId3"/>
  <drawing r:id="rId2"/>
  <legacyDrawing r:id="rId1"/>
</worksheet>
</file>

<file path=xl/worksheets/sheet3.xml><?xml version="1.0" encoding="utf-8"?>
<worksheet xmlns="http://schemas.openxmlformats.org/spreadsheetml/2006/main" xmlns:r="http://schemas.openxmlformats.org/officeDocument/2006/relationships">
  <sheetPr codeName="Foglio1">
    <pageSetUpPr fitToPage="1"/>
  </sheetPr>
  <dimension ref="A1:BV4685"/>
  <sheetViews>
    <sheetView zoomScale="75" zoomScaleNormal="75" zoomScaleSheetLayoutView="75" workbookViewId="0" topLeftCell="B13">
      <selection activeCell="C31" sqref="C31"/>
    </sheetView>
  </sheetViews>
  <sheetFormatPr defaultColWidth="9.140625" defaultRowHeight="12.75"/>
  <cols>
    <col min="1" max="1" width="12.57421875" style="3" hidden="1" customWidth="1"/>
    <col min="2" max="2" width="24.00390625" style="3" customWidth="1"/>
    <col min="3" max="3" width="13.7109375" style="3" customWidth="1"/>
    <col min="4" max="4" width="9.28125" style="3" customWidth="1"/>
    <col min="5" max="5" width="9.421875" style="3" customWidth="1"/>
    <col min="6" max="6" width="5.28125" style="13" customWidth="1"/>
    <col min="7" max="7" width="10.421875" style="3" customWidth="1"/>
    <col min="8" max="8" width="7.00390625" style="3" customWidth="1"/>
    <col min="9" max="9" width="3.28125" style="13" customWidth="1"/>
    <col min="10" max="10" width="11.421875" style="3" customWidth="1"/>
    <col min="11" max="11" width="9.140625" style="3" customWidth="1"/>
    <col min="12" max="12" width="5.140625" style="3" customWidth="1"/>
    <col min="13" max="13" width="11.421875" style="3" customWidth="1"/>
    <col min="14" max="61" width="9.140625" style="3" customWidth="1"/>
    <col min="62" max="62" width="12.57421875" style="3" customWidth="1"/>
    <col min="63" max="16384" width="9.140625" style="3" customWidth="1"/>
  </cols>
  <sheetData>
    <row r="1" spans="6:25" ht="12.75" hidden="1">
      <c r="F1" s="42">
        <v>2</v>
      </c>
      <c r="H1" s="16">
        <v>1</v>
      </c>
      <c r="K1" s="16">
        <v>1</v>
      </c>
      <c r="N1" s="16">
        <v>1</v>
      </c>
      <c r="Q1" s="43">
        <v>1</v>
      </c>
      <c r="S1" s="42">
        <v>1</v>
      </c>
      <c r="V1" s="43">
        <v>1</v>
      </c>
      <c r="Y1" s="43">
        <v>1</v>
      </c>
    </row>
    <row r="2" spans="3:25" ht="12.75" hidden="1">
      <c r="C2" s="3" t="s">
        <v>43</v>
      </c>
      <c r="D2" s="27">
        <f>D3/(PI()*($H$57/1000)^2/4)</f>
        <v>0.5149520512247174</v>
      </c>
      <c r="E2" s="3" t="s">
        <v>7</v>
      </c>
      <c r="G2" s="27">
        <f>G3/(PI()*($H$57/1000)^2/4)</f>
        <v>0</v>
      </c>
      <c r="J2" s="27">
        <f>J3/(PI()*($H$57/1000)^2/4)</f>
        <v>0</v>
      </c>
      <c r="M2" s="27">
        <f>M3/(PI()*($H$57/1000)^2/4)</f>
        <v>0</v>
      </c>
      <c r="P2" s="27">
        <f>P3/(PI()*($H$57/1000)^2/4)</f>
        <v>0</v>
      </c>
      <c r="Q2" s="23"/>
      <c r="R2" s="27">
        <f>R3/(PI()*($H$57/1000)^2/4)</f>
        <v>0</v>
      </c>
      <c r="S2" s="13"/>
      <c r="T2" s="27">
        <f>T3/(PI()*($H$57/1000)^2/4)</f>
        <v>0</v>
      </c>
      <c r="V2" s="23"/>
      <c r="W2" s="27">
        <f>W3/(PI()*($H$57/1000)^2/4)</f>
        <v>0</v>
      </c>
      <c r="Y2" s="23"/>
    </row>
    <row r="3" spans="3:25" ht="12.75" hidden="1">
      <c r="C3" s="3" t="s">
        <v>37</v>
      </c>
      <c r="D3" s="26">
        <f>D19/1000/60</f>
        <v>0.0006666666666666666</v>
      </c>
      <c r="E3" s="3" t="s">
        <v>3</v>
      </c>
      <c r="F3" s="24" t="s">
        <v>37</v>
      </c>
      <c r="G3" s="26">
        <f>G19/1000/60</f>
        <v>0</v>
      </c>
      <c r="H3" s="3" t="s">
        <v>3</v>
      </c>
      <c r="J3" s="26">
        <f>J19/1000/60</f>
        <v>0</v>
      </c>
      <c r="M3" s="26">
        <f>M19/1000/60</f>
        <v>0</v>
      </c>
      <c r="P3" s="26">
        <f>P19/1000/60</f>
        <v>0</v>
      </c>
      <c r="Q3" s="23"/>
      <c r="R3" s="26">
        <f>R19/1000/60</f>
        <v>0</v>
      </c>
      <c r="S3" s="13"/>
      <c r="T3" s="26">
        <f>T19/1000/60</f>
        <v>0</v>
      </c>
      <c r="V3" s="23"/>
      <c r="W3" s="26">
        <f>W19/1000/60</f>
        <v>0</v>
      </c>
      <c r="Y3" s="23"/>
    </row>
    <row r="4" spans="3:25" ht="12.75" hidden="1">
      <c r="C4" s="3" t="s">
        <v>44</v>
      </c>
      <c r="D4" s="3">
        <f>D2*$C$55*($H$57/1000)/$C$56</f>
        <v>53875.31350323238</v>
      </c>
      <c r="F4" s="24"/>
      <c r="G4" s="3">
        <f>G2*$C$55*($H$57/1000)/$C$56</f>
        <v>0</v>
      </c>
      <c r="J4" s="3">
        <f>J2*$C$55*($H$57/1000)/$C$56</f>
        <v>0</v>
      </c>
      <c r="M4" s="3">
        <f>M2*$C$55*($H$57/1000)/$C$56</f>
        <v>0</v>
      </c>
      <c r="P4" s="3">
        <f>P2*$C$55*($H$57/1000)/$C$56</f>
        <v>0</v>
      </c>
      <c r="Q4" s="23"/>
      <c r="R4" s="3">
        <f>R2*$C$55*($H$57/1000)/$C$56</f>
        <v>0</v>
      </c>
      <c r="S4" s="13"/>
      <c r="T4" s="3">
        <f>T2*$C$55*($H$57/1000)/$C$56</f>
        <v>0</v>
      </c>
      <c r="V4" s="23"/>
      <c r="W4" s="3">
        <f>W2*$C$55*($H$57/1000)/$C$56</f>
        <v>0</v>
      </c>
      <c r="Y4" s="23"/>
    </row>
    <row r="5" spans="3:25" ht="12.75" hidden="1">
      <c r="C5" s="3" t="s">
        <v>45</v>
      </c>
      <c r="D5" s="3">
        <f>IF(D4&gt;2000,1/(1.8*LOG10(6.9/D4+($C$57/3.7/$H$57/1000)^1.11))^2,64/D4)</f>
        <v>0.020369888963044647</v>
      </c>
      <c r="F5" s="24"/>
      <c r="G5" s="3" t="e">
        <f>IF(G4&gt;2000,1/(1.8*LOG10(6.9/G4+($C$57/3.7/$H$57/1000)^1.11))^2,64/G4)</f>
        <v>#DIV/0!</v>
      </c>
      <c r="J5" s="3" t="e">
        <f>IF(J4&gt;2000,1/(1.8*LOG10(6.9/J4+($C$57/3.7/$H$57/1000)^1.11))^2,64/J4)</f>
        <v>#DIV/0!</v>
      </c>
      <c r="M5" s="3" t="e">
        <f>IF(M4&gt;2000,1/(1.8*LOG10(6.9/M4+($C$57/3.7/$H$57/1000)^1.11))^2,64/M4)</f>
        <v>#DIV/0!</v>
      </c>
      <c r="P5" s="3" t="e">
        <f>IF(P4&gt;2000,1/(1.8*LOG10(6.9/P4+($C$57/3.7/$H$57/1000)^1.11))^2,64/P4)</f>
        <v>#DIV/0!</v>
      </c>
      <c r="Q5" s="23"/>
      <c r="R5" s="3" t="e">
        <f>IF(R4&gt;2000,1/(1.8*LOG10(6.9/R4+($C$57/3.7/$H$57/1000)^1.11))^2,64/R4)</f>
        <v>#DIV/0!</v>
      </c>
      <c r="S5" s="13"/>
      <c r="T5" s="3" t="e">
        <f>IF(T4&gt;2000,1/(1.8*LOG10(6.9/T4+($C$57/3.7/$H$57/1000)^1.11))^2,64/T4)</f>
        <v>#DIV/0!</v>
      </c>
      <c r="V5" s="23"/>
      <c r="W5" s="3" t="e">
        <f>IF(W4&gt;2000,1/(1.8*LOG10(6.9/W4+($C$57/3.7/$H$57/1000)^1.11))^2,64/W4)</f>
        <v>#DIV/0!</v>
      </c>
      <c r="Y5" s="23"/>
    </row>
    <row r="6" spans="3:25" ht="12.75" hidden="1">
      <c r="C6" s="3" t="s">
        <v>48</v>
      </c>
      <c r="D6" s="3">
        <f>2+IF(G19=0,2.2,0.5)</f>
        <v>4.2</v>
      </c>
      <c r="F6" s="24"/>
      <c r="G6" s="3">
        <f>IF(J19=0,2.2,0.5)</f>
        <v>2.2</v>
      </c>
      <c r="J6" s="3">
        <f>IF(M19=0,2.2,0.5)</f>
        <v>2.2</v>
      </c>
      <c r="M6" s="3">
        <f>IF(P19=0,2.2,0.5)</f>
        <v>2.2</v>
      </c>
      <c r="P6" s="3">
        <f>IF(R19=0,2.2,0.5)</f>
        <v>2.2</v>
      </c>
      <c r="Q6" s="23"/>
      <c r="R6" s="3">
        <f>IF(T19=0,2.2,0.5)</f>
        <v>2.2</v>
      </c>
      <c r="S6" s="13"/>
      <c r="T6" s="3">
        <f>IF(W19=0,2.2,0.5)</f>
        <v>2.2</v>
      </c>
      <c r="V6" s="23"/>
      <c r="W6" s="3">
        <f>2.2</f>
        <v>2.2</v>
      </c>
      <c r="Y6" s="23"/>
    </row>
    <row r="7" spans="2:25" ht="12.75" hidden="1">
      <c r="B7" s="24" t="s">
        <v>50</v>
      </c>
      <c r="C7" s="3" t="s">
        <v>46</v>
      </c>
      <c r="D7" s="28">
        <f>IF(D19=0,0,(D5*D20/($H$57/1000)*0.5*$C$55*D2^2))</f>
        <v>2087.903825024813</v>
      </c>
      <c r="F7" s="24"/>
      <c r="G7" s="28">
        <f>IF(G19=0,0,(G5*G20/($H$57/1000)*0.5*$C$55*G2^2))</f>
        <v>0</v>
      </c>
      <c r="J7" s="28">
        <f>IF(J19=0,0,(J5*J20/($H$57/1000)*0.5*$C$55*J2^2))</f>
        <v>0</v>
      </c>
      <c r="M7" s="28">
        <f>IF(M19=0,0,(M5*M20/($H$57/1000)*0.5*$C$55*M2^2))</f>
        <v>0</v>
      </c>
      <c r="P7" s="28">
        <f>IF(P19=0,0,(P5*P20/($H$57/1000)*0.5*$C$55*P2^2))</f>
        <v>0</v>
      </c>
      <c r="Q7" s="23"/>
      <c r="R7" s="28">
        <f>IF(R19=0,0,(R5*R20/($H$57/1000)*0.5*$C$55*R2^2))</f>
        <v>0</v>
      </c>
      <c r="S7" s="13"/>
      <c r="T7" s="28">
        <f>IF(T19=0,0,(T5*T20/($H$57/1000)*0.5*$C$55*T2^2))</f>
        <v>0</v>
      </c>
      <c r="V7" s="23"/>
      <c r="W7" s="28">
        <f>IF(W19=0,0,(W5*W20/($H$57/1000)*0.5*$C$55*W2^2))</f>
        <v>0</v>
      </c>
      <c r="Y7" s="23"/>
    </row>
    <row r="8" spans="2:25" ht="12.75" hidden="1">
      <c r="B8" s="24" t="s">
        <v>51</v>
      </c>
      <c r="C8" s="3" t="s">
        <v>47</v>
      </c>
      <c r="D8" s="29">
        <f>D6*0.5*$C$55*D2^2</f>
        <v>416.1480479829635</v>
      </c>
      <c r="F8" s="24"/>
      <c r="G8" s="29">
        <f>G6*0.5*$C$55*G2^2</f>
        <v>0</v>
      </c>
      <c r="J8" s="29">
        <f>J6*0.5*$C$55*J2^2</f>
        <v>0</v>
      </c>
      <c r="M8" s="29">
        <f>M6*0.5*$C$55*M2^2</f>
        <v>0</v>
      </c>
      <c r="P8" s="29">
        <f>P6*0.5*$C$55*P2^2</f>
        <v>0</v>
      </c>
      <c r="Q8" s="23"/>
      <c r="R8" s="29">
        <f>R6*0.5*$C$55*R2^2</f>
        <v>0</v>
      </c>
      <c r="S8" s="13"/>
      <c r="T8" s="29">
        <f>T6*0.5*$C$55*T2^2</f>
        <v>0</v>
      </c>
      <c r="V8" s="23"/>
      <c r="W8" s="29">
        <f>W6*0.5*$C$55*W2^2</f>
        <v>0</v>
      </c>
      <c r="Y8" s="23"/>
    </row>
    <row r="9" spans="4:25" ht="12.75" hidden="1">
      <c r="D9" s="29"/>
      <c r="F9" s="24"/>
      <c r="G9" s="26"/>
      <c r="J9" s="26"/>
      <c r="M9" s="26"/>
      <c r="P9" s="26"/>
      <c r="Q9" s="23"/>
      <c r="R9" s="26"/>
      <c r="S9" s="13"/>
      <c r="T9" s="26"/>
      <c r="V9" s="23"/>
      <c r="W9" s="26"/>
      <c r="Y9" s="23"/>
    </row>
    <row r="10" spans="3:25" ht="12.75" hidden="1">
      <c r="C10" s="3" t="s">
        <v>52</v>
      </c>
      <c r="D10" s="28">
        <f>SUM(D7:D8)</f>
        <v>2504.0518730077765</v>
      </c>
      <c r="E10" s="3" t="s">
        <v>49</v>
      </c>
      <c r="G10" s="28">
        <f>SUM(G7:G8)</f>
        <v>0</v>
      </c>
      <c r="J10" s="28">
        <f>SUM(J7:J8)</f>
        <v>0</v>
      </c>
      <c r="M10" s="28">
        <f>SUM(M7:M8)</f>
        <v>0</v>
      </c>
      <c r="P10" s="28">
        <f>SUM(P7:P8)</f>
        <v>0</v>
      </c>
      <c r="Q10" s="23"/>
      <c r="R10" s="28">
        <f>SUM(R7:R8)</f>
        <v>0</v>
      </c>
      <c r="S10" s="13"/>
      <c r="T10" s="28">
        <f>SUM(T7:T8)</f>
        <v>0</v>
      </c>
      <c r="V10" s="23"/>
      <c r="W10" s="28">
        <f>SUM(W7:W8)</f>
        <v>0</v>
      </c>
      <c r="Y10" s="23"/>
    </row>
    <row r="11" ht="12.75" hidden="1"/>
    <row r="12" ht="12.75" hidden="1"/>
    <row r="13" ht="12.75"/>
    <row r="14" ht="12.75"/>
    <row r="15" ht="12.75"/>
    <row r="19" spans="4:29" ht="12.75">
      <c r="D19" s="25">
        <f>$C$33*($F1-1+$H1-1+$K1-1+$N1-1+$Q1-1+$S1-1+$V1-1+$Y1-1)</f>
        <v>40</v>
      </c>
      <c r="E19" s="25" t="s">
        <v>31</v>
      </c>
      <c r="F19" s="37"/>
      <c r="G19" s="25">
        <f>$C$33*($H1-1+$K1-1+$N1-1+$Q1-1+$S1-1+$V1-1+$Y1-1)</f>
        <v>0</v>
      </c>
      <c r="H19" s="25" t="s">
        <v>31</v>
      </c>
      <c r="I19" s="37"/>
      <c r="J19" s="25">
        <f>$C$33*($K1-1+$N1-1+$Q1-1+$S1-1+$V1-1+$Y1-1)</f>
        <v>0</v>
      </c>
      <c r="K19" s="25" t="s">
        <v>31</v>
      </c>
      <c r="L19" s="25"/>
      <c r="M19" s="25">
        <f>$C$33*($N1-1+$Q1-1+$S1-1+$V1-1+$Y1-1)</f>
        <v>0</v>
      </c>
      <c r="N19" s="25" t="s">
        <v>31</v>
      </c>
      <c r="O19" s="25"/>
      <c r="P19" s="37">
        <f>$C$33*($Q1-1+$S1-1+$V1-1+$Y1-1)</f>
        <v>0</v>
      </c>
      <c r="Q19" s="25" t="s">
        <v>31</v>
      </c>
      <c r="R19" s="38">
        <f>$C$33*($S1-1+$V1-1+$Y1-1)</f>
        <v>0</v>
      </c>
      <c r="S19" s="25" t="s">
        <v>31</v>
      </c>
      <c r="T19" s="38">
        <f>$C$33*($V1-1+$Y1-1)</f>
        <v>0</v>
      </c>
      <c r="U19" s="25" t="s">
        <v>31</v>
      </c>
      <c r="V19" s="25"/>
      <c r="W19" s="38">
        <f>$C$33*($Y1-1)</f>
        <v>0</v>
      </c>
      <c r="X19" s="25" t="s">
        <v>31</v>
      </c>
      <c r="Y19" s="25"/>
      <c r="Z19" s="25"/>
      <c r="AA19" s="25"/>
      <c r="AB19" s="25"/>
      <c r="AC19" s="25"/>
    </row>
    <row r="20" spans="4:24" ht="12.75">
      <c r="D20" s="22">
        <v>42</v>
      </c>
      <c r="E20" s="23" t="s">
        <v>1</v>
      </c>
      <c r="G20" s="39">
        <v>10</v>
      </c>
      <c r="H20" s="3" t="s">
        <v>1</v>
      </c>
      <c r="J20" s="39">
        <v>10</v>
      </c>
      <c r="K20" s="23" t="s">
        <v>1</v>
      </c>
      <c r="M20" s="40">
        <v>10</v>
      </c>
      <c r="N20" s="23" t="s">
        <v>1</v>
      </c>
      <c r="P20" s="41">
        <v>10</v>
      </c>
      <c r="Q20" s="23" t="s">
        <v>1</v>
      </c>
      <c r="R20" s="40">
        <v>10</v>
      </c>
      <c r="S20" s="3" t="s">
        <v>1</v>
      </c>
      <c r="T20" s="39">
        <v>10</v>
      </c>
      <c r="U20" s="23" t="s">
        <v>1</v>
      </c>
      <c r="W20" s="40">
        <v>10</v>
      </c>
      <c r="X20" s="3" t="s">
        <v>1</v>
      </c>
    </row>
    <row r="23" spans="2:71" ht="33.75">
      <c r="B23" s="20"/>
      <c r="C23" s="18"/>
      <c r="D23" s="18"/>
      <c r="E23" s="18"/>
      <c r="F23" s="19"/>
      <c r="I23" s="19"/>
      <c r="BR23" s="3" t="s">
        <v>32</v>
      </c>
      <c r="BS23" s="21" t="s">
        <v>25</v>
      </c>
    </row>
    <row r="24" spans="2:71" ht="23.25">
      <c r="B24" s="2" t="s">
        <v>10</v>
      </c>
      <c r="BR24" s="16">
        <v>2</v>
      </c>
      <c r="BS24" s="16">
        <v>3</v>
      </c>
    </row>
    <row r="25" ht="12.75">
      <c r="B25" s="4"/>
    </row>
    <row r="26" spans="2:7" ht="16.5" customHeight="1">
      <c r="B26" s="4" t="s">
        <v>42</v>
      </c>
      <c r="G26" s="25"/>
    </row>
    <row r="27" spans="2:71" ht="16.5" customHeight="1">
      <c r="B27" s="4" t="s">
        <v>13</v>
      </c>
      <c r="BP27" s="3" t="s">
        <v>26</v>
      </c>
      <c r="BQ27" s="3" t="s">
        <v>27</v>
      </c>
      <c r="BR27" s="3" t="s">
        <v>33</v>
      </c>
      <c r="BS27" s="3" t="s">
        <v>34</v>
      </c>
    </row>
    <row r="28" spans="65:74" ht="16.5" customHeight="1">
      <c r="BM28" s="30"/>
      <c r="BN28" s="3">
        <v>9</v>
      </c>
      <c r="BO28" s="30" t="s">
        <v>18</v>
      </c>
      <c r="BP28" s="3">
        <v>0.032</v>
      </c>
      <c r="BQ28" s="3">
        <v>0.0252</v>
      </c>
      <c r="BR28" s="3">
        <v>997</v>
      </c>
      <c r="BS28" s="3">
        <v>0.000978</v>
      </c>
      <c r="BT28" s="18"/>
      <c r="BU28" s="3" t="s">
        <v>28</v>
      </c>
      <c r="BV28" s="3" t="s">
        <v>39</v>
      </c>
    </row>
    <row r="29" spans="2:74" ht="12.75">
      <c r="B29" s="4" t="s">
        <v>57</v>
      </c>
      <c r="F29" s="3"/>
      <c r="I29" s="3"/>
      <c r="BI29" s="3" t="s">
        <v>26</v>
      </c>
      <c r="BJ29" s="6">
        <f>INDEX(BP28:BP34,BS24)</f>
        <v>0.05</v>
      </c>
      <c r="BK29" s="3" t="s">
        <v>1</v>
      </c>
      <c r="BM29" s="30"/>
      <c r="BN29" s="3">
        <v>6</v>
      </c>
      <c r="BO29" s="30" t="s">
        <v>19</v>
      </c>
      <c r="BP29" s="3">
        <v>0.04</v>
      </c>
      <c r="BQ29" s="3">
        <v>0.032</v>
      </c>
      <c r="BR29" s="3">
        <v>747.3</v>
      </c>
      <c r="BS29" s="3">
        <v>0.00029</v>
      </c>
      <c r="BU29" s="3" t="s">
        <v>29</v>
      </c>
      <c r="BV29" s="3" t="s">
        <v>40</v>
      </c>
    </row>
    <row r="30" spans="3:74" ht="12.75">
      <c r="C30" s="31"/>
      <c r="D30" s="31"/>
      <c r="BI30" s="3" t="s">
        <v>27</v>
      </c>
      <c r="BJ30" s="9">
        <f>INDEX(BQ28:BQ34,BS24)</f>
        <v>0.0406</v>
      </c>
      <c r="BK30" s="3" t="s">
        <v>1</v>
      </c>
      <c r="BO30" s="30" t="s">
        <v>20</v>
      </c>
      <c r="BP30" s="3">
        <v>0.05</v>
      </c>
      <c r="BQ30" s="3">
        <v>0.0406</v>
      </c>
      <c r="BR30" s="3">
        <v>798.8</v>
      </c>
      <c r="BS30" s="3">
        <v>0.000255</v>
      </c>
      <c r="BU30" s="3" t="s">
        <v>30</v>
      </c>
      <c r="BV30" s="3" t="s">
        <v>41</v>
      </c>
    </row>
    <row r="31" spans="61:69" ht="12.75">
      <c r="BI31" s="3" t="s">
        <v>36</v>
      </c>
      <c r="BJ31" s="3">
        <f>D20</f>
        <v>42</v>
      </c>
      <c r="BK31" s="3" t="s">
        <v>1</v>
      </c>
      <c r="BO31" s="30" t="s">
        <v>21</v>
      </c>
      <c r="BP31" s="3">
        <v>0.063</v>
      </c>
      <c r="BQ31" s="3">
        <v>0.0516</v>
      </c>
    </row>
    <row r="32" spans="2:69" ht="12.75">
      <c r="B32" s="4" t="s">
        <v>16</v>
      </c>
      <c r="C32" s="7"/>
      <c r="BO32" s="30" t="s">
        <v>22</v>
      </c>
      <c r="BP32" s="3">
        <v>0.09</v>
      </c>
      <c r="BQ32" s="3">
        <v>0.0746</v>
      </c>
    </row>
    <row r="33" spans="2:69" ht="12.75">
      <c r="B33" s="3" t="s">
        <v>38</v>
      </c>
      <c r="C33" s="1">
        <v>40</v>
      </c>
      <c r="D33" s="3" t="s">
        <v>31</v>
      </c>
      <c r="BG33" s="14"/>
      <c r="BO33" s="30" t="s">
        <v>23</v>
      </c>
      <c r="BP33" s="3">
        <v>0.11</v>
      </c>
      <c r="BQ33" s="3">
        <v>0.0918</v>
      </c>
    </row>
    <row r="34" spans="2:69" ht="12.75">
      <c r="B34" s="7" t="s">
        <v>35</v>
      </c>
      <c r="C34" s="1">
        <v>4</v>
      </c>
      <c r="D34" s="7" t="s">
        <v>1</v>
      </c>
      <c r="BJ34" s="8"/>
      <c r="BO34" s="30" t="s">
        <v>24</v>
      </c>
      <c r="BP34" s="3">
        <v>0.16</v>
      </c>
      <c r="BQ34" s="3">
        <v>0.1344</v>
      </c>
    </row>
    <row r="36" spans="2:4" ht="24" thickBot="1">
      <c r="B36" s="2" t="s">
        <v>11</v>
      </c>
      <c r="C36" s="7"/>
      <c r="D36" s="7"/>
    </row>
    <row r="37" spans="2:62" ht="13.5" thickBot="1">
      <c r="B37" s="3" t="s">
        <v>61</v>
      </c>
      <c r="C37" s="35">
        <f>D10+G10+J10+M10+P10+R10+T10+W10</f>
        <v>2504.0518730077765</v>
      </c>
      <c r="D37" s="23" t="s">
        <v>49</v>
      </c>
      <c r="BJ37" s="8"/>
    </row>
    <row r="38" spans="2:4" ht="12.75">
      <c r="B38" s="7" t="s">
        <v>62</v>
      </c>
      <c r="C38" s="36">
        <f>C37/100000</f>
        <v>0.025040518730077767</v>
      </c>
      <c r="D38" s="23" t="s">
        <v>9</v>
      </c>
    </row>
    <row r="39" spans="2:4" ht="12.75">
      <c r="B39" s="7" t="s">
        <v>62</v>
      </c>
      <c r="C39" s="32">
        <f>C37/9.81/C55</f>
        <v>0.34156969480312976</v>
      </c>
      <c r="D39" s="23" t="s">
        <v>1</v>
      </c>
    </row>
    <row r="40" spans="2:4" ht="12.75">
      <c r="B40" s="7"/>
      <c r="C40" s="32"/>
      <c r="D40" s="23"/>
    </row>
    <row r="41" spans="2:59" ht="12.75">
      <c r="B41" s="7" t="s">
        <v>60</v>
      </c>
      <c r="C41" s="32">
        <f>C43*9.81*C55</f>
        <v>31828.103873007774</v>
      </c>
      <c r="D41" s="23" t="s">
        <v>49</v>
      </c>
      <c r="BG41" s="5"/>
    </row>
    <row r="42" spans="2:59" ht="12.75">
      <c r="B42" s="7" t="s">
        <v>60</v>
      </c>
      <c r="C42" s="32">
        <f>C41/100000</f>
        <v>0.31828103873007774</v>
      </c>
      <c r="D42" s="23" t="s">
        <v>9</v>
      </c>
      <c r="BG42" s="15"/>
    </row>
    <row r="43" spans="2:62" ht="12.75">
      <c r="B43" s="7" t="s">
        <v>58</v>
      </c>
      <c r="C43" s="32">
        <f>C39+C34</f>
        <v>4.3415696948031295</v>
      </c>
      <c r="D43" s="23" t="s">
        <v>1</v>
      </c>
      <c r="BG43" s="14"/>
      <c r="BJ43" s="10"/>
    </row>
    <row r="45" spans="2:62" ht="18">
      <c r="B45" s="3" t="s">
        <v>59</v>
      </c>
      <c r="C45" s="33">
        <f>D2</f>
        <v>0.5149520512247174</v>
      </c>
      <c r="D45" s="23" t="s">
        <v>7</v>
      </c>
      <c r="E45" s="34">
        <f>IF(C45&gt;2.8,"WARNING ! High Fluid Speed","")</f>
      </c>
      <c r="BJ45" s="11"/>
    </row>
    <row r="46" spans="1:69" ht="15.75">
      <c r="A46" s="28"/>
      <c r="BG46" s="12"/>
      <c r="BQ46" s="17"/>
    </row>
    <row r="47" spans="6:9" s="44" customFormat="1" ht="12.75">
      <c r="F47" s="45"/>
      <c r="I47" s="45"/>
    </row>
    <row r="48" spans="6:9" s="44" customFormat="1" ht="12.75">
      <c r="F48" s="45"/>
      <c r="I48" s="45"/>
    </row>
    <row r="49" spans="6:9" s="44" customFormat="1" ht="12.75">
      <c r="F49" s="45"/>
      <c r="I49" s="45"/>
    </row>
    <row r="50" spans="6:9" s="44" customFormat="1" ht="12.75">
      <c r="F50" s="45"/>
      <c r="I50" s="45"/>
    </row>
    <row r="51" spans="6:9" s="44" customFormat="1" ht="12.75">
      <c r="F51" s="45"/>
      <c r="I51" s="45"/>
    </row>
    <row r="52" spans="6:69" s="44" customFormat="1" ht="15.75">
      <c r="F52" s="45"/>
      <c r="I52" s="45"/>
      <c r="BG52" s="46"/>
      <c r="BQ52" s="47"/>
    </row>
    <row r="53" spans="2:9" s="44" customFormat="1" ht="15.75">
      <c r="B53" s="48"/>
      <c r="C53" s="49"/>
      <c r="D53" s="48"/>
      <c r="F53" s="45"/>
      <c r="I53" s="45"/>
    </row>
    <row r="54" spans="2:7" s="44" customFormat="1" ht="15.75" hidden="1">
      <c r="B54" s="48"/>
      <c r="C54" s="50"/>
      <c r="D54" s="48"/>
      <c r="F54" s="45"/>
      <c r="G54" s="51" t="s">
        <v>15</v>
      </c>
    </row>
    <row r="55" spans="2:9" s="44" customFormat="1" ht="12.75" hidden="1">
      <c r="B55" s="44" t="s">
        <v>2</v>
      </c>
      <c r="C55" s="44">
        <f>INDEX(BR28:BR30,BR24)</f>
        <v>747.3</v>
      </c>
      <c r="D55" s="44" t="s">
        <v>4</v>
      </c>
      <c r="F55" s="45"/>
      <c r="G55" s="44" t="s">
        <v>0</v>
      </c>
      <c r="H55" s="52">
        <f>BJ29*1000</f>
        <v>50</v>
      </c>
      <c r="I55" s="44" t="s">
        <v>12</v>
      </c>
    </row>
    <row r="56" spans="2:9" s="44" customFormat="1" ht="12.75" hidden="1">
      <c r="B56" s="44" t="s">
        <v>5</v>
      </c>
      <c r="C56" s="44">
        <f>INDEX(BS28:BS30,BR24)</f>
        <v>0.00029</v>
      </c>
      <c r="D56" s="44" t="s">
        <v>6</v>
      </c>
      <c r="F56" s="45"/>
      <c r="G56" s="44" t="s">
        <v>14</v>
      </c>
      <c r="H56" s="53">
        <f>(H55-H57)/2</f>
        <v>4.700000000000003</v>
      </c>
      <c r="I56" s="44" t="s">
        <v>12</v>
      </c>
    </row>
    <row r="57" spans="2:9" s="44" customFormat="1" ht="12.75" hidden="1">
      <c r="B57" s="44" t="s">
        <v>8</v>
      </c>
      <c r="C57" s="54">
        <v>2E-06</v>
      </c>
      <c r="D57" s="44" t="s">
        <v>1</v>
      </c>
      <c r="F57" s="45"/>
      <c r="G57" s="44" t="s">
        <v>17</v>
      </c>
      <c r="H57" s="55">
        <f>BJ30*1000</f>
        <v>40.599999999999994</v>
      </c>
      <c r="I57" s="44" t="s">
        <v>12</v>
      </c>
    </row>
    <row r="58" spans="6:9" s="44" customFormat="1" ht="12.75" hidden="1">
      <c r="F58" s="45"/>
      <c r="I58" s="45"/>
    </row>
    <row r="59" spans="6:9" s="44" customFormat="1" ht="12.75">
      <c r="F59" s="45"/>
      <c r="I59" s="45"/>
    </row>
    <row r="60" spans="2:16" s="44" customFormat="1" ht="12.75">
      <c r="B60" s="60"/>
      <c r="C60" s="61">
        <v>1</v>
      </c>
      <c r="D60" s="60"/>
      <c r="E60" s="60"/>
      <c r="F60" s="62"/>
      <c r="G60" s="60"/>
      <c r="H60" s="60"/>
      <c r="I60" s="62"/>
      <c r="J60" s="60"/>
      <c r="K60" s="60"/>
      <c r="L60" s="60"/>
      <c r="M60" s="60"/>
      <c r="N60" s="60"/>
      <c r="O60" s="60"/>
      <c r="P60" s="60"/>
    </row>
    <row r="61" spans="2:16" s="44" customFormat="1" ht="12.75">
      <c r="B61" s="60"/>
      <c r="C61" s="60"/>
      <c r="D61" s="60"/>
      <c r="E61" s="60"/>
      <c r="F61" s="62"/>
      <c r="G61" s="60"/>
      <c r="H61" s="60"/>
      <c r="I61" s="62"/>
      <c r="J61" s="60"/>
      <c r="K61" s="60"/>
      <c r="L61" s="60"/>
      <c r="M61" s="60"/>
      <c r="N61" s="60"/>
      <c r="O61" s="60"/>
      <c r="P61" s="60"/>
    </row>
    <row r="62" spans="2:16" s="44" customFormat="1" ht="12.75">
      <c r="B62" s="60"/>
      <c r="C62" s="60" t="s">
        <v>53</v>
      </c>
      <c r="D62" s="60" t="s">
        <v>54</v>
      </c>
      <c r="E62" s="60" t="s">
        <v>55</v>
      </c>
      <c r="F62" s="60" t="s">
        <v>56</v>
      </c>
      <c r="G62" s="60" t="s">
        <v>71</v>
      </c>
      <c r="H62" s="60" t="s">
        <v>72</v>
      </c>
      <c r="I62" s="60" t="s">
        <v>68</v>
      </c>
      <c r="J62" s="60" t="s">
        <v>69</v>
      </c>
      <c r="K62" s="62"/>
      <c r="L62" s="60"/>
      <c r="M62" s="60" t="str">
        <f>INDEX(C62:J62,,C60)</f>
        <v>3/4 HP</v>
      </c>
      <c r="N62" s="60"/>
      <c r="O62" s="60"/>
      <c r="P62" s="60"/>
    </row>
    <row r="63" spans="1:16" s="44" customFormat="1" ht="12.75">
      <c r="A63" s="44">
        <v>1</v>
      </c>
      <c r="B63" s="60">
        <v>0</v>
      </c>
      <c r="C63" s="60">
        <v>28</v>
      </c>
      <c r="D63" s="60">
        <v>33</v>
      </c>
      <c r="E63" s="60">
        <v>28</v>
      </c>
      <c r="F63" s="62">
        <v>33</v>
      </c>
      <c r="G63" s="60">
        <v>33</v>
      </c>
      <c r="H63" s="60">
        <v>33</v>
      </c>
      <c r="I63" s="63">
        <v>30</v>
      </c>
      <c r="J63" s="63">
        <v>36</v>
      </c>
      <c r="K63" s="62"/>
      <c r="L63" s="60">
        <v>0</v>
      </c>
      <c r="M63" s="60">
        <f aca="true" t="shared" si="0" ref="M63:M84">INDEX($C$63:$J$84,$A63,$C$60)</f>
        <v>28</v>
      </c>
      <c r="N63" s="60"/>
      <c r="O63" s="60">
        <f>D19</f>
        <v>40</v>
      </c>
      <c r="P63" s="64">
        <f>C43</f>
        <v>4.3415696948031295</v>
      </c>
    </row>
    <row r="64" spans="1:16" s="44" customFormat="1" ht="12.75">
      <c r="A64" s="44">
        <v>2</v>
      </c>
      <c r="B64" s="60">
        <v>50</v>
      </c>
      <c r="C64" s="60">
        <v>27.5</v>
      </c>
      <c r="D64" s="60">
        <v>32.9</v>
      </c>
      <c r="E64" s="60">
        <v>28</v>
      </c>
      <c r="F64" s="62">
        <v>33</v>
      </c>
      <c r="G64" s="60">
        <v>33</v>
      </c>
      <c r="H64" s="60">
        <v>33</v>
      </c>
      <c r="I64" s="63">
        <v>30</v>
      </c>
      <c r="J64" s="63">
        <v>35.6</v>
      </c>
      <c r="K64" s="62"/>
      <c r="L64" s="60">
        <v>50</v>
      </c>
      <c r="M64" s="60">
        <f t="shared" si="0"/>
        <v>27.5</v>
      </c>
      <c r="N64" s="60"/>
      <c r="O64" s="60"/>
      <c r="P64" s="60"/>
    </row>
    <row r="65" spans="1:16" s="44" customFormat="1" ht="12.75">
      <c r="A65" s="44">
        <v>3</v>
      </c>
      <c r="B65" s="60">
        <v>100</v>
      </c>
      <c r="C65" s="60">
        <v>23.5</v>
      </c>
      <c r="D65" s="60">
        <v>31.1</v>
      </c>
      <c r="E65" s="60">
        <v>27.5</v>
      </c>
      <c r="F65" s="62">
        <v>32.9</v>
      </c>
      <c r="G65" s="60">
        <v>32</v>
      </c>
      <c r="H65" s="60">
        <v>33</v>
      </c>
      <c r="I65" s="63">
        <v>29.6</v>
      </c>
      <c r="J65" s="63">
        <v>35.2</v>
      </c>
      <c r="K65" s="62"/>
      <c r="L65" s="60">
        <v>100</v>
      </c>
      <c r="M65" s="60">
        <f t="shared" si="0"/>
        <v>23.5</v>
      </c>
      <c r="N65" s="60"/>
      <c r="O65" s="60"/>
      <c r="P65" s="60"/>
    </row>
    <row r="66" spans="1:16" s="44" customFormat="1" ht="12.75">
      <c r="A66" s="44">
        <v>4</v>
      </c>
      <c r="B66" s="60">
        <v>150</v>
      </c>
      <c r="C66" s="60">
        <v>17.5</v>
      </c>
      <c r="D66" s="60">
        <v>28</v>
      </c>
      <c r="E66" s="60">
        <v>26</v>
      </c>
      <c r="F66" s="62">
        <v>32.5</v>
      </c>
      <c r="G66" s="60">
        <v>30</v>
      </c>
      <c r="H66" s="60">
        <v>32.8</v>
      </c>
      <c r="I66" s="63">
        <v>29</v>
      </c>
      <c r="J66" s="63">
        <v>34.5</v>
      </c>
      <c r="K66" s="62"/>
      <c r="L66" s="60">
        <v>150</v>
      </c>
      <c r="M66" s="60">
        <f t="shared" si="0"/>
        <v>17.5</v>
      </c>
      <c r="N66" s="60"/>
      <c r="O66" s="60"/>
      <c r="P66" s="60"/>
    </row>
    <row r="67" spans="1:16" s="44" customFormat="1" ht="12.75">
      <c r="A67" s="44">
        <v>5</v>
      </c>
      <c r="B67" s="60">
        <v>200</v>
      </c>
      <c r="C67" s="60">
        <v>8</v>
      </c>
      <c r="D67" s="60">
        <v>22.5</v>
      </c>
      <c r="E67" s="60">
        <v>23.5</v>
      </c>
      <c r="F67" s="65">
        <v>31.4</v>
      </c>
      <c r="G67" s="60">
        <v>27</v>
      </c>
      <c r="H67" s="60">
        <v>32</v>
      </c>
      <c r="I67" s="63">
        <v>28.2</v>
      </c>
      <c r="J67" s="63">
        <v>33.7</v>
      </c>
      <c r="K67" s="62"/>
      <c r="L67" s="60">
        <v>200</v>
      </c>
      <c r="M67" s="60">
        <f t="shared" si="0"/>
        <v>8</v>
      </c>
      <c r="N67" s="60"/>
      <c r="O67" s="60"/>
      <c r="P67" s="60"/>
    </row>
    <row r="68" spans="1:16" s="44" customFormat="1" ht="12.75">
      <c r="A68" s="44">
        <v>6</v>
      </c>
      <c r="B68" s="60">
        <v>250</v>
      </c>
      <c r="C68" s="60"/>
      <c r="D68" s="60">
        <v>15.8</v>
      </c>
      <c r="E68" s="60">
        <v>20.6</v>
      </c>
      <c r="F68" s="62">
        <v>30.1</v>
      </c>
      <c r="G68" s="60">
        <v>24</v>
      </c>
      <c r="H68" s="60">
        <v>31</v>
      </c>
      <c r="I68" s="63">
        <v>27.2</v>
      </c>
      <c r="J68" s="63">
        <v>32.9</v>
      </c>
      <c r="K68" s="62"/>
      <c r="L68" s="60">
        <v>250</v>
      </c>
      <c r="M68" s="60">
        <f t="shared" si="0"/>
        <v>0</v>
      </c>
      <c r="N68" s="60"/>
      <c r="O68" s="60"/>
      <c r="P68" s="60"/>
    </row>
    <row r="69" spans="1:16" s="44" customFormat="1" ht="12.75">
      <c r="A69" s="44">
        <v>7</v>
      </c>
      <c r="B69" s="60">
        <v>300</v>
      </c>
      <c r="C69" s="60"/>
      <c r="D69" s="60">
        <v>6.5</v>
      </c>
      <c r="E69" s="60">
        <v>17.2</v>
      </c>
      <c r="F69" s="62">
        <v>28</v>
      </c>
      <c r="G69" s="60">
        <v>19</v>
      </c>
      <c r="H69" s="60">
        <v>30</v>
      </c>
      <c r="I69" s="63">
        <v>26</v>
      </c>
      <c r="J69" s="63">
        <v>32.1</v>
      </c>
      <c r="K69" s="62"/>
      <c r="L69" s="60">
        <v>300</v>
      </c>
      <c r="M69" s="60">
        <f t="shared" si="0"/>
        <v>0</v>
      </c>
      <c r="N69" s="60"/>
      <c r="O69" s="60"/>
      <c r="P69" s="60"/>
    </row>
    <row r="70" spans="1:16" s="44" customFormat="1" ht="12.75">
      <c r="A70" s="44">
        <v>8</v>
      </c>
      <c r="B70" s="60">
        <v>350</v>
      </c>
      <c r="C70" s="60"/>
      <c r="D70" s="60"/>
      <c r="E70" s="60">
        <v>13</v>
      </c>
      <c r="F70" s="62">
        <v>25.5</v>
      </c>
      <c r="G70" s="60">
        <v>12</v>
      </c>
      <c r="H70" s="60">
        <v>28.5</v>
      </c>
      <c r="I70" s="63">
        <v>24.7</v>
      </c>
      <c r="J70" s="63">
        <v>31.24</v>
      </c>
      <c r="K70" s="62"/>
      <c r="L70" s="60">
        <v>350</v>
      </c>
      <c r="M70" s="60">
        <f t="shared" si="0"/>
        <v>0</v>
      </c>
      <c r="N70" s="60"/>
      <c r="O70" s="60"/>
      <c r="P70" s="60"/>
    </row>
    <row r="71" spans="1:16" s="44" customFormat="1" ht="12.75">
      <c r="A71" s="44">
        <v>9</v>
      </c>
      <c r="B71" s="60">
        <v>400</v>
      </c>
      <c r="C71" s="60"/>
      <c r="D71" s="60"/>
      <c r="E71" s="60">
        <v>8</v>
      </c>
      <c r="F71" s="62">
        <v>22.5</v>
      </c>
      <c r="G71" s="60">
        <v>0</v>
      </c>
      <c r="H71" s="60">
        <v>27</v>
      </c>
      <c r="I71" s="63">
        <v>22.9</v>
      </c>
      <c r="J71" s="63">
        <v>30.4</v>
      </c>
      <c r="K71" s="62"/>
      <c r="L71" s="60">
        <v>400</v>
      </c>
      <c r="M71" s="60">
        <f t="shared" si="0"/>
        <v>0</v>
      </c>
      <c r="N71" s="60"/>
      <c r="O71" s="60"/>
      <c r="P71" s="60"/>
    </row>
    <row r="72" spans="1:16" s="44" customFormat="1" ht="12.75">
      <c r="A72" s="44">
        <v>10</v>
      </c>
      <c r="B72" s="60">
        <v>450</v>
      </c>
      <c r="C72" s="60"/>
      <c r="D72" s="60"/>
      <c r="E72" s="60"/>
      <c r="F72" s="62">
        <v>19</v>
      </c>
      <c r="G72" s="60"/>
      <c r="H72" s="60">
        <v>25.5</v>
      </c>
      <c r="I72" s="63">
        <v>20.4</v>
      </c>
      <c r="J72" s="63">
        <v>29.6</v>
      </c>
      <c r="K72" s="62"/>
      <c r="L72" s="60">
        <v>450</v>
      </c>
      <c r="M72" s="60">
        <f t="shared" si="0"/>
        <v>0</v>
      </c>
      <c r="N72" s="60"/>
      <c r="O72" s="60"/>
      <c r="P72" s="60"/>
    </row>
    <row r="73" spans="1:16" s="44" customFormat="1" ht="12.75">
      <c r="A73" s="44">
        <v>11</v>
      </c>
      <c r="B73" s="60">
        <v>500</v>
      </c>
      <c r="C73" s="60"/>
      <c r="D73" s="60"/>
      <c r="E73" s="60"/>
      <c r="F73" s="62">
        <v>15.5</v>
      </c>
      <c r="G73" s="60"/>
      <c r="H73" s="60">
        <v>24</v>
      </c>
      <c r="I73" s="63">
        <v>18.1</v>
      </c>
      <c r="J73" s="63">
        <v>28.8</v>
      </c>
      <c r="K73" s="62"/>
      <c r="L73" s="60">
        <v>500</v>
      </c>
      <c r="M73" s="60">
        <f t="shared" si="0"/>
        <v>0</v>
      </c>
      <c r="N73" s="60"/>
      <c r="O73" s="60"/>
      <c r="P73" s="60"/>
    </row>
    <row r="74" spans="1:16" s="44" customFormat="1" ht="12.75">
      <c r="A74" s="44">
        <v>12</v>
      </c>
      <c r="B74" s="60">
        <v>550</v>
      </c>
      <c r="C74" s="60"/>
      <c r="D74" s="60"/>
      <c r="E74" s="60"/>
      <c r="F74" s="62">
        <v>11.4</v>
      </c>
      <c r="G74" s="60"/>
      <c r="H74" s="60">
        <v>21.5</v>
      </c>
      <c r="I74" s="63">
        <v>15.8</v>
      </c>
      <c r="J74" s="63">
        <v>27.9</v>
      </c>
      <c r="K74" s="62"/>
      <c r="L74" s="60">
        <v>550</v>
      </c>
      <c r="M74" s="60">
        <f t="shared" si="0"/>
        <v>0</v>
      </c>
      <c r="N74" s="60"/>
      <c r="O74" s="60"/>
      <c r="P74" s="60"/>
    </row>
    <row r="75" spans="1:16" s="44" customFormat="1" ht="12.75">
      <c r="A75" s="44">
        <v>13</v>
      </c>
      <c r="B75" s="60">
        <v>600</v>
      </c>
      <c r="C75" s="60"/>
      <c r="D75" s="60"/>
      <c r="E75" s="60"/>
      <c r="F75" s="62">
        <v>6.5</v>
      </c>
      <c r="G75" s="60"/>
      <c r="H75" s="60">
        <v>19</v>
      </c>
      <c r="I75" s="63">
        <v>13.1</v>
      </c>
      <c r="J75" s="63">
        <v>26.7</v>
      </c>
      <c r="K75" s="62"/>
      <c r="L75" s="60">
        <v>600</v>
      </c>
      <c r="M75" s="60">
        <f t="shared" si="0"/>
        <v>0</v>
      </c>
      <c r="N75" s="60"/>
      <c r="O75" s="60"/>
      <c r="P75" s="60"/>
    </row>
    <row r="76" spans="1:16" s="44" customFormat="1" ht="12.75">
      <c r="A76" s="44">
        <v>14</v>
      </c>
      <c r="B76" s="60">
        <v>650</v>
      </c>
      <c r="C76" s="60"/>
      <c r="D76" s="60"/>
      <c r="E76" s="60"/>
      <c r="F76" s="62"/>
      <c r="G76" s="60"/>
      <c r="H76" s="60">
        <v>15.5</v>
      </c>
      <c r="I76" s="60">
        <v>10.3</v>
      </c>
      <c r="J76" s="60">
        <v>25.4</v>
      </c>
      <c r="K76" s="62"/>
      <c r="L76" s="60">
        <v>650</v>
      </c>
      <c r="M76" s="60">
        <f t="shared" si="0"/>
        <v>0</v>
      </c>
      <c r="N76" s="60"/>
      <c r="O76" s="60"/>
      <c r="P76" s="60"/>
    </row>
    <row r="77" spans="1:16" s="44" customFormat="1" ht="12.75">
      <c r="A77" s="44">
        <v>15</v>
      </c>
      <c r="B77" s="60">
        <v>700</v>
      </c>
      <c r="C77" s="60"/>
      <c r="D77" s="60"/>
      <c r="E77" s="60"/>
      <c r="F77" s="62"/>
      <c r="G77" s="60"/>
      <c r="H77" s="60">
        <v>12</v>
      </c>
      <c r="I77" s="60">
        <v>7.4</v>
      </c>
      <c r="J77" s="60">
        <v>23.8</v>
      </c>
      <c r="K77" s="62"/>
      <c r="L77" s="60">
        <v>700</v>
      </c>
      <c r="M77" s="60">
        <f t="shared" si="0"/>
        <v>0</v>
      </c>
      <c r="N77" s="60"/>
      <c r="O77" s="60"/>
      <c r="P77" s="60"/>
    </row>
    <row r="78" spans="1:16" s="44" customFormat="1" ht="12.75">
      <c r="A78" s="44">
        <v>16</v>
      </c>
      <c r="B78" s="60">
        <v>750</v>
      </c>
      <c r="C78" s="60"/>
      <c r="D78" s="60"/>
      <c r="E78" s="60"/>
      <c r="F78" s="62"/>
      <c r="G78" s="60"/>
      <c r="H78" s="60">
        <v>6</v>
      </c>
      <c r="I78" s="60">
        <v>4.1</v>
      </c>
      <c r="J78" s="60">
        <v>21.9</v>
      </c>
      <c r="K78" s="62"/>
      <c r="L78" s="60">
        <v>750</v>
      </c>
      <c r="M78" s="60">
        <f t="shared" si="0"/>
        <v>0</v>
      </c>
      <c r="N78" s="60"/>
      <c r="O78" s="60"/>
      <c r="P78" s="60"/>
    </row>
    <row r="79" spans="1:16" s="44" customFormat="1" ht="12.75">
      <c r="A79" s="44">
        <v>17</v>
      </c>
      <c r="B79" s="60">
        <v>800</v>
      </c>
      <c r="C79" s="60"/>
      <c r="D79" s="60"/>
      <c r="E79" s="60"/>
      <c r="F79" s="62"/>
      <c r="G79" s="60"/>
      <c r="H79" s="60">
        <v>0</v>
      </c>
      <c r="I79" s="60">
        <v>0</v>
      </c>
      <c r="J79" s="60">
        <v>19.9</v>
      </c>
      <c r="K79" s="62"/>
      <c r="L79" s="60">
        <v>800</v>
      </c>
      <c r="M79" s="60">
        <f t="shared" si="0"/>
        <v>0</v>
      </c>
      <c r="N79" s="60"/>
      <c r="O79" s="60"/>
      <c r="P79" s="60"/>
    </row>
    <row r="80" spans="1:16" s="44" customFormat="1" ht="12.75">
      <c r="A80" s="44">
        <v>18</v>
      </c>
      <c r="B80" s="60">
        <v>850</v>
      </c>
      <c r="C80" s="60"/>
      <c r="D80" s="60"/>
      <c r="E80" s="60"/>
      <c r="F80" s="62"/>
      <c r="G80" s="60"/>
      <c r="H80" s="60"/>
      <c r="I80" s="60"/>
      <c r="J80" s="60">
        <v>17.8</v>
      </c>
      <c r="K80" s="62"/>
      <c r="L80" s="60">
        <v>850</v>
      </c>
      <c r="M80" s="60">
        <f t="shared" si="0"/>
        <v>0</v>
      </c>
      <c r="N80" s="60"/>
      <c r="O80" s="60"/>
      <c r="P80" s="60"/>
    </row>
    <row r="81" spans="1:16" s="44" customFormat="1" ht="12.75">
      <c r="A81" s="44">
        <v>19</v>
      </c>
      <c r="B81" s="60">
        <v>900</v>
      </c>
      <c r="C81" s="60"/>
      <c r="D81" s="60"/>
      <c r="E81" s="60"/>
      <c r="F81" s="62"/>
      <c r="G81" s="60"/>
      <c r="H81" s="60"/>
      <c r="I81" s="60"/>
      <c r="J81" s="60">
        <v>15.6</v>
      </c>
      <c r="K81" s="62"/>
      <c r="L81" s="60">
        <v>900</v>
      </c>
      <c r="M81" s="60">
        <f t="shared" si="0"/>
        <v>0</v>
      </c>
      <c r="N81" s="60"/>
      <c r="O81" s="60"/>
      <c r="P81" s="60"/>
    </row>
    <row r="82" spans="1:16" s="44" customFormat="1" ht="12.75">
      <c r="A82" s="44">
        <v>20</v>
      </c>
      <c r="B82" s="60">
        <v>950</v>
      </c>
      <c r="C82" s="60"/>
      <c r="D82" s="60"/>
      <c r="E82" s="60"/>
      <c r="F82" s="62"/>
      <c r="G82" s="60"/>
      <c r="H82" s="60"/>
      <c r="I82" s="60"/>
      <c r="J82" s="60">
        <v>13.2</v>
      </c>
      <c r="K82" s="62"/>
      <c r="L82" s="60">
        <v>950</v>
      </c>
      <c r="M82" s="60">
        <f t="shared" si="0"/>
        <v>0</v>
      </c>
      <c r="N82" s="60"/>
      <c r="O82" s="60"/>
      <c r="P82" s="60"/>
    </row>
    <row r="83" spans="1:16" s="44" customFormat="1" ht="12.75">
      <c r="A83" s="44">
        <v>21</v>
      </c>
      <c r="B83" s="60">
        <v>1000</v>
      </c>
      <c r="C83" s="60"/>
      <c r="D83" s="60"/>
      <c r="E83" s="60"/>
      <c r="F83" s="62"/>
      <c r="G83" s="60"/>
      <c r="H83" s="60"/>
      <c r="I83" s="60"/>
      <c r="J83" s="60">
        <v>10.4</v>
      </c>
      <c r="K83" s="62"/>
      <c r="L83" s="60">
        <v>1000</v>
      </c>
      <c r="M83" s="60">
        <f t="shared" si="0"/>
        <v>0</v>
      </c>
      <c r="N83" s="60"/>
      <c r="O83" s="60"/>
      <c r="P83" s="60"/>
    </row>
    <row r="84" spans="1:16" s="44" customFormat="1" ht="12.75">
      <c r="A84" s="44">
        <v>22</v>
      </c>
      <c r="B84" s="60">
        <v>1050</v>
      </c>
      <c r="C84" s="60"/>
      <c r="D84" s="60"/>
      <c r="E84" s="60"/>
      <c r="F84" s="62"/>
      <c r="G84" s="60"/>
      <c r="H84" s="60"/>
      <c r="I84" s="60"/>
      <c r="J84" s="60">
        <v>7.6</v>
      </c>
      <c r="K84" s="62"/>
      <c r="L84" s="60">
        <v>1050</v>
      </c>
      <c r="M84" s="60">
        <f t="shared" si="0"/>
        <v>0</v>
      </c>
      <c r="N84" s="60"/>
      <c r="O84" s="60"/>
      <c r="P84" s="60"/>
    </row>
    <row r="85" spans="6:15" s="44" customFormat="1" ht="12.75">
      <c r="F85" s="45"/>
      <c r="I85" s="45"/>
      <c r="O85" s="74"/>
    </row>
    <row r="86" spans="1:15" s="44" customFormat="1" ht="12.75">
      <c r="A86" s="44" t="s">
        <v>53</v>
      </c>
      <c r="F86" s="45"/>
      <c r="I86" s="45"/>
      <c r="O86" s="74"/>
    </row>
    <row r="87" spans="1:9" s="44" customFormat="1" ht="12.75">
      <c r="A87" s="44" t="s">
        <v>54</v>
      </c>
      <c r="F87" s="45"/>
      <c r="I87" s="45"/>
    </row>
    <row r="88" spans="1:9" s="44" customFormat="1" ht="12.75">
      <c r="A88" s="44" t="s">
        <v>55</v>
      </c>
      <c r="F88" s="45"/>
      <c r="I88" s="45"/>
    </row>
    <row r="89" spans="1:9" s="44" customFormat="1" ht="12.75">
      <c r="A89" s="44" t="s">
        <v>56</v>
      </c>
      <c r="F89" s="45"/>
      <c r="I89" s="45"/>
    </row>
    <row r="90" spans="1:9" s="44" customFormat="1" ht="12.75">
      <c r="A90" s="44" t="s">
        <v>71</v>
      </c>
      <c r="F90" s="45"/>
      <c r="I90" s="45"/>
    </row>
    <row r="91" spans="1:9" s="44" customFormat="1" ht="12.75">
      <c r="A91" s="44" t="s">
        <v>72</v>
      </c>
      <c r="F91" s="45"/>
      <c r="I91" s="45"/>
    </row>
    <row r="92" spans="1:9" s="44" customFormat="1" ht="12.75">
      <c r="A92" s="44" t="s">
        <v>68</v>
      </c>
      <c r="F92" s="45"/>
      <c r="I92" s="45"/>
    </row>
    <row r="93" spans="1:9" s="44" customFormat="1" ht="12.75">
      <c r="A93" s="44" t="s">
        <v>69</v>
      </c>
      <c r="F93" s="45"/>
      <c r="I93" s="45"/>
    </row>
    <row r="94" spans="6:9" s="44" customFormat="1" ht="12.75">
      <c r="F94" s="45"/>
      <c r="I94" s="45"/>
    </row>
    <row r="95" spans="6:9" s="44" customFormat="1" ht="12.75">
      <c r="F95" s="45"/>
      <c r="I95" s="45"/>
    </row>
    <row r="96" spans="6:9" s="44" customFormat="1" ht="12.75">
      <c r="F96" s="45"/>
      <c r="I96" s="45"/>
    </row>
    <row r="97" spans="6:9" s="44" customFormat="1" ht="12.75">
      <c r="F97" s="45"/>
      <c r="I97" s="45"/>
    </row>
    <row r="98" spans="6:9" s="44" customFormat="1" ht="12.75">
      <c r="F98" s="45"/>
      <c r="I98" s="45"/>
    </row>
    <row r="99" spans="6:9" s="44" customFormat="1" ht="12.75">
      <c r="F99" s="45"/>
      <c r="I99" s="45"/>
    </row>
    <row r="100" spans="6:9" s="58" customFormat="1" ht="12.75">
      <c r="F100" s="57"/>
      <c r="I100" s="57"/>
    </row>
    <row r="101" spans="6:9" s="58" customFormat="1" ht="12.75">
      <c r="F101" s="57"/>
      <c r="I101" s="57"/>
    </row>
    <row r="102" spans="6:9" s="58" customFormat="1" ht="12.75">
      <c r="F102" s="57"/>
      <c r="I102" s="57"/>
    </row>
    <row r="103" spans="6:9" s="58" customFormat="1" ht="12.75">
      <c r="F103" s="57"/>
      <c r="I103" s="57"/>
    </row>
    <row r="104" spans="6:9" s="58" customFormat="1" ht="12.75">
      <c r="F104" s="57"/>
      <c r="I104" s="57"/>
    </row>
    <row r="105" spans="6:9" s="58" customFormat="1" ht="12.75">
      <c r="F105" s="57"/>
      <c r="I105" s="57"/>
    </row>
    <row r="106" spans="6:9" s="58" customFormat="1" ht="12.75">
      <c r="F106" s="57"/>
      <c r="I106" s="57"/>
    </row>
    <row r="107" spans="6:9" s="58" customFormat="1" ht="12.75">
      <c r="F107" s="57"/>
      <c r="I107" s="57"/>
    </row>
    <row r="108" spans="6:9" s="58" customFormat="1" ht="12.75">
      <c r="F108" s="57"/>
      <c r="I108" s="57"/>
    </row>
    <row r="109" spans="6:9" s="58" customFormat="1" ht="12.75">
      <c r="F109" s="57"/>
      <c r="I109" s="57"/>
    </row>
    <row r="110" spans="6:9" s="58" customFormat="1" ht="12.75">
      <c r="F110" s="57"/>
      <c r="I110" s="57"/>
    </row>
    <row r="111" spans="6:9" s="58" customFormat="1" ht="12.75">
      <c r="F111" s="57"/>
      <c r="I111" s="57"/>
    </row>
    <row r="112" spans="6:9" s="58" customFormat="1" ht="12.75">
      <c r="F112" s="57"/>
      <c r="I112" s="57"/>
    </row>
    <row r="113" spans="6:9" s="58" customFormat="1" ht="12.75">
      <c r="F113" s="57"/>
      <c r="I113" s="57"/>
    </row>
    <row r="114" spans="6:9" s="58" customFormat="1" ht="12.75">
      <c r="F114" s="57"/>
      <c r="I114" s="57"/>
    </row>
    <row r="115" spans="6:9" s="58" customFormat="1" ht="12.75">
      <c r="F115" s="57"/>
      <c r="I115" s="57"/>
    </row>
    <row r="116" spans="6:9" s="58" customFormat="1" ht="12.75">
      <c r="F116" s="57"/>
      <c r="I116" s="57"/>
    </row>
    <row r="117" spans="6:9" s="58" customFormat="1" ht="12.75">
      <c r="F117" s="57"/>
      <c r="I117" s="57"/>
    </row>
    <row r="118" spans="6:9" s="58" customFormat="1" ht="12.75">
      <c r="F118" s="57"/>
      <c r="I118" s="57"/>
    </row>
    <row r="119" spans="6:9" s="58" customFormat="1" ht="12.75">
      <c r="F119" s="57"/>
      <c r="I119" s="57"/>
    </row>
    <row r="120" spans="6:9" s="58" customFormat="1" ht="12.75">
      <c r="F120" s="57"/>
      <c r="I120" s="57"/>
    </row>
    <row r="121" spans="6:9" s="58" customFormat="1" ht="12.75">
      <c r="F121" s="57"/>
      <c r="I121" s="57"/>
    </row>
    <row r="122" spans="6:9" s="58" customFormat="1" ht="12.75">
      <c r="F122" s="57"/>
      <c r="I122" s="57"/>
    </row>
    <row r="123" spans="6:9" s="58" customFormat="1" ht="12.75">
      <c r="F123" s="57"/>
      <c r="I123" s="57"/>
    </row>
    <row r="124" spans="6:9" s="58" customFormat="1" ht="12.75">
      <c r="F124" s="57"/>
      <c r="I124" s="57"/>
    </row>
    <row r="125" spans="6:9" s="58" customFormat="1" ht="12.75">
      <c r="F125" s="57"/>
      <c r="I125" s="57"/>
    </row>
    <row r="126" spans="6:9" s="58" customFormat="1" ht="12.75">
      <c r="F126" s="57"/>
      <c r="I126" s="57"/>
    </row>
    <row r="127" spans="6:9" s="58" customFormat="1" ht="12.75">
      <c r="F127" s="57"/>
      <c r="I127" s="57"/>
    </row>
    <row r="128" spans="6:9" s="58" customFormat="1" ht="12.75">
      <c r="F128" s="57"/>
      <c r="I128" s="57"/>
    </row>
    <row r="129" spans="6:9" s="58" customFormat="1" ht="12.75">
      <c r="F129" s="57"/>
      <c r="I129" s="57"/>
    </row>
    <row r="130" spans="6:9" s="58" customFormat="1" ht="12.75">
      <c r="F130" s="57"/>
      <c r="I130" s="57"/>
    </row>
    <row r="131" spans="6:9" s="58" customFormat="1" ht="12.75">
      <c r="F131" s="57"/>
      <c r="I131" s="57"/>
    </row>
    <row r="132" spans="6:9" s="58" customFormat="1" ht="12.75">
      <c r="F132" s="57"/>
      <c r="I132" s="57"/>
    </row>
    <row r="133" spans="6:9" s="58" customFormat="1" ht="12.75">
      <c r="F133" s="57"/>
      <c r="I133" s="57"/>
    </row>
    <row r="134" spans="6:9" s="58" customFormat="1" ht="12.75">
      <c r="F134" s="57"/>
      <c r="I134" s="57"/>
    </row>
    <row r="135" spans="6:9" s="58" customFormat="1" ht="12.75">
      <c r="F135" s="57"/>
      <c r="I135" s="57"/>
    </row>
    <row r="136" spans="6:9" s="58" customFormat="1" ht="12.75">
      <c r="F136" s="57"/>
      <c r="I136" s="57"/>
    </row>
    <row r="137" spans="6:9" s="58" customFormat="1" ht="12.75">
      <c r="F137" s="57"/>
      <c r="I137" s="57"/>
    </row>
    <row r="138" spans="6:9" s="58" customFormat="1" ht="12.75">
      <c r="F138" s="57"/>
      <c r="I138" s="57"/>
    </row>
    <row r="139" spans="6:9" s="58" customFormat="1" ht="12.75">
      <c r="F139" s="57"/>
      <c r="I139" s="57"/>
    </row>
    <row r="140" spans="6:9" s="58" customFormat="1" ht="12.75">
      <c r="F140" s="57"/>
      <c r="I140" s="57"/>
    </row>
    <row r="141" spans="6:9" s="58" customFormat="1" ht="12.75">
      <c r="F141" s="57"/>
      <c r="I141" s="57"/>
    </row>
    <row r="142" spans="6:9" s="58" customFormat="1" ht="12.75">
      <c r="F142" s="57"/>
      <c r="I142" s="57"/>
    </row>
    <row r="143" spans="6:9" s="58" customFormat="1" ht="12.75">
      <c r="F143" s="57"/>
      <c r="I143" s="57"/>
    </row>
    <row r="144" spans="6:9" s="58" customFormat="1" ht="12.75">
      <c r="F144" s="57"/>
      <c r="I144" s="57"/>
    </row>
    <row r="145" spans="6:9" s="58" customFormat="1" ht="12.75">
      <c r="F145" s="57"/>
      <c r="I145" s="57"/>
    </row>
    <row r="146" spans="6:9" s="58" customFormat="1" ht="12.75">
      <c r="F146" s="57"/>
      <c r="I146" s="57"/>
    </row>
    <row r="147" spans="6:9" s="58" customFormat="1" ht="12.75">
      <c r="F147" s="57"/>
      <c r="I147" s="57"/>
    </row>
    <row r="148" spans="6:9" s="58" customFormat="1" ht="12.75">
      <c r="F148" s="57"/>
      <c r="I148" s="57"/>
    </row>
    <row r="149" spans="6:9" s="58" customFormat="1" ht="12.75">
      <c r="F149" s="57"/>
      <c r="I149" s="57"/>
    </row>
    <row r="150" spans="6:9" s="58" customFormat="1" ht="12.75">
      <c r="F150" s="57"/>
      <c r="I150" s="57"/>
    </row>
    <row r="151" spans="6:9" s="58" customFormat="1" ht="12.75">
      <c r="F151" s="57"/>
      <c r="I151" s="57"/>
    </row>
    <row r="152" spans="6:9" s="58" customFormat="1" ht="12.75">
      <c r="F152" s="57"/>
      <c r="I152" s="57"/>
    </row>
    <row r="153" spans="6:9" s="58" customFormat="1" ht="12.75">
      <c r="F153" s="57"/>
      <c r="I153" s="57"/>
    </row>
    <row r="154" spans="6:9" s="58" customFormat="1" ht="12.75">
      <c r="F154" s="57"/>
      <c r="I154" s="57"/>
    </row>
    <row r="155" spans="6:9" s="58" customFormat="1" ht="12.75">
      <c r="F155" s="57"/>
      <c r="I155" s="57"/>
    </row>
    <row r="156" spans="6:9" s="58" customFormat="1" ht="12.75">
      <c r="F156" s="57"/>
      <c r="I156" s="57"/>
    </row>
    <row r="157" spans="6:9" s="58" customFormat="1" ht="12.75">
      <c r="F157" s="57"/>
      <c r="I157" s="57"/>
    </row>
    <row r="158" spans="6:9" s="58" customFormat="1" ht="12.75">
      <c r="F158" s="57"/>
      <c r="I158" s="57"/>
    </row>
    <row r="159" spans="6:9" s="58" customFormat="1" ht="12.75">
      <c r="F159" s="57"/>
      <c r="I159" s="57"/>
    </row>
    <row r="160" spans="6:9" s="58" customFormat="1" ht="12.75">
      <c r="F160" s="57"/>
      <c r="I160" s="57"/>
    </row>
    <row r="161" spans="6:9" s="58" customFormat="1" ht="12.75">
      <c r="F161" s="57"/>
      <c r="I161" s="57"/>
    </row>
    <row r="162" spans="6:9" s="58" customFormat="1" ht="12.75">
      <c r="F162" s="57"/>
      <c r="I162" s="57"/>
    </row>
    <row r="163" spans="6:9" s="58" customFormat="1" ht="12.75">
      <c r="F163" s="57"/>
      <c r="I163" s="57"/>
    </row>
    <row r="164" spans="6:9" s="58" customFormat="1" ht="12.75">
      <c r="F164" s="57"/>
      <c r="I164" s="57"/>
    </row>
    <row r="165" spans="6:9" s="58" customFormat="1" ht="12.75">
      <c r="F165" s="57"/>
      <c r="I165" s="57"/>
    </row>
    <row r="166" spans="6:9" s="58" customFormat="1" ht="12.75">
      <c r="F166" s="57"/>
      <c r="I166" s="57"/>
    </row>
    <row r="167" spans="6:9" s="58" customFormat="1" ht="12.75">
      <c r="F167" s="57"/>
      <c r="I167" s="57"/>
    </row>
    <row r="168" spans="6:9" s="58" customFormat="1" ht="12.75">
      <c r="F168" s="57"/>
      <c r="I168" s="57"/>
    </row>
    <row r="169" spans="6:9" s="58" customFormat="1" ht="12.75">
      <c r="F169" s="57"/>
      <c r="I169" s="57"/>
    </row>
    <row r="170" spans="6:9" s="58" customFormat="1" ht="12.75">
      <c r="F170" s="57"/>
      <c r="I170" s="57"/>
    </row>
    <row r="171" spans="6:9" s="58" customFormat="1" ht="12.75">
      <c r="F171" s="57"/>
      <c r="I171" s="57"/>
    </row>
    <row r="172" spans="6:9" s="58" customFormat="1" ht="12.75">
      <c r="F172" s="57"/>
      <c r="I172" s="57"/>
    </row>
    <row r="173" spans="6:9" s="58" customFormat="1" ht="12.75">
      <c r="F173" s="57"/>
      <c r="I173" s="57"/>
    </row>
    <row r="174" spans="6:9" s="58" customFormat="1" ht="12.75">
      <c r="F174" s="57"/>
      <c r="I174" s="57"/>
    </row>
    <row r="175" spans="6:9" s="58" customFormat="1" ht="12.75">
      <c r="F175" s="57"/>
      <c r="I175" s="57"/>
    </row>
    <row r="176" spans="6:9" s="58" customFormat="1" ht="12.75">
      <c r="F176" s="57"/>
      <c r="I176" s="57"/>
    </row>
    <row r="177" spans="6:9" s="58" customFormat="1" ht="12.75">
      <c r="F177" s="57"/>
      <c r="I177" s="57"/>
    </row>
    <row r="178" spans="6:9" s="58" customFormat="1" ht="12.75">
      <c r="F178" s="57"/>
      <c r="I178" s="57"/>
    </row>
    <row r="179" spans="6:9" s="58" customFormat="1" ht="12.75">
      <c r="F179" s="57"/>
      <c r="I179" s="57"/>
    </row>
    <row r="180" spans="6:9" s="58" customFormat="1" ht="12.75">
      <c r="F180" s="57"/>
      <c r="I180" s="57"/>
    </row>
    <row r="181" spans="6:9" s="58" customFormat="1" ht="12.75">
      <c r="F181" s="57"/>
      <c r="I181" s="57"/>
    </row>
    <row r="182" spans="6:9" s="58" customFormat="1" ht="12.75">
      <c r="F182" s="57"/>
      <c r="I182" s="57"/>
    </row>
    <row r="183" spans="6:9" s="58" customFormat="1" ht="12.75">
      <c r="F183" s="57"/>
      <c r="I183" s="57"/>
    </row>
    <row r="184" spans="6:9" s="58" customFormat="1" ht="12.75">
      <c r="F184" s="57"/>
      <c r="I184" s="57"/>
    </row>
    <row r="185" spans="6:9" s="58" customFormat="1" ht="12.75">
      <c r="F185" s="57"/>
      <c r="I185" s="57"/>
    </row>
    <row r="186" spans="6:9" s="58" customFormat="1" ht="12.75">
      <c r="F186" s="57"/>
      <c r="I186" s="57"/>
    </row>
    <row r="187" spans="6:9" s="58" customFormat="1" ht="12.75">
      <c r="F187" s="57"/>
      <c r="I187" s="57"/>
    </row>
    <row r="188" spans="6:9" s="58" customFormat="1" ht="12.75">
      <c r="F188" s="57"/>
      <c r="I188" s="57"/>
    </row>
    <row r="189" spans="6:9" s="58" customFormat="1" ht="12.75">
      <c r="F189" s="57"/>
      <c r="I189" s="57"/>
    </row>
    <row r="190" spans="6:9" s="58" customFormat="1" ht="12.75">
      <c r="F190" s="57"/>
      <c r="I190" s="57"/>
    </row>
    <row r="191" spans="6:9" s="58" customFormat="1" ht="12.75">
      <c r="F191" s="57"/>
      <c r="I191" s="57"/>
    </row>
    <row r="192" spans="6:9" s="58" customFormat="1" ht="12.75">
      <c r="F192" s="57"/>
      <c r="I192" s="57"/>
    </row>
    <row r="193" spans="6:9" s="58" customFormat="1" ht="12.75">
      <c r="F193" s="57"/>
      <c r="I193" s="57"/>
    </row>
    <row r="194" spans="6:9" s="58" customFormat="1" ht="12.75">
      <c r="F194" s="57"/>
      <c r="I194" s="57"/>
    </row>
    <row r="195" spans="6:9" s="58" customFormat="1" ht="12.75">
      <c r="F195" s="57"/>
      <c r="I195" s="57"/>
    </row>
    <row r="196" spans="6:9" s="58" customFormat="1" ht="12.75">
      <c r="F196" s="57"/>
      <c r="I196" s="57"/>
    </row>
    <row r="197" spans="6:9" s="58" customFormat="1" ht="12.75">
      <c r="F197" s="57"/>
      <c r="I197" s="57"/>
    </row>
    <row r="198" spans="6:9" s="58" customFormat="1" ht="12.75">
      <c r="F198" s="57"/>
      <c r="I198" s="57"/>
    </row>
    <row r="199" spans="6:9" s="58" customFormat="1" ht="12.75">
      <c r="F199" s="57"/>
      <c r="I199" s="57"/>
    </row>
    <row r="200" spans="6:9" s="58" customFormat="1" ht="12.75">
      <c r="F200" s="57"/>
      <c r="I200" s="57"/>
    </row>
    <row r="201" spans="6:9" s="58" customFormat="1" ht="12.75">
      <c r="F201" s="57"/>
      <c r="I201" s="57"/>
    </row>
    <row r="202" spans="6:9" s="58" customFormat="1" ht="12.75">
      <c r="F202" s="57"/>
      <c r="I202" s="57"/>
    </row>
    <row r="203" spans="6:9" s="58" customFormat="1" ht="12.75">
      <c r="F203" s="57"/>
      <c r="I203" s="57"/>
    </row>
    <row r="204" spans="6:9" s="58" customFormat="1" ht="12.75">
      <c r="F204" s="57"/>
      <c r="I204" s="57"/>
    </row>
    <row r="205" spans="6:9" s="58" customFormat="1" ht="12.75">
      <c r="F205" s="57"/>
      <c r="I205" s="57"/>
    </row>
    <row r="206" spans="6:9" s="58" customFormat="1" ht="12.75">
      <c r="F206" s="57"/>
      <c r="I206" s="57"/>
    </row>
    <row r="207" spans="6:9" s="58" customFormat="1" ht="12.75">
      <c r="F207" s="57"/>
      <c r="I207" s="57"/>
    </row>
    <row r="208" spans="6:9" s="58" customFormat="1" ht="12.75">
      <c r="F208" s="57"/>
      <c r="I208" s="57"/>
    </row>
    <row r="209" spans="6:9" s="58" customFormat="1" ht="12.75">
      <c r="F209" s="57"/>
      <c r="I209" s="57"/>
    </row>
    <row r="210" spans="6:9" s="58" customFormat="1" ht="12.75">
      <c r="F210" s="57"/>
      <c r="I210" s="57"/>
    </row>
    <row r="211" spans="6:9" s="58" customFormat="1" ht="12.75">
      <c r="F211" s="57"/>
      <c r="I211" s="57"/>
    </row>
    <row r="212" spans="6:9" s="58" customFormat="1" ht="12.75">
      <c r="F212" s="57"/>
      <c r="I212" s="57"/>
    </row>
    <row r="213" spans="6:9" s="58" customFormat="1" ht="12.75">
      <c r="F213" s="57"/>
      <c r="I213" s="57"/>
    </row>
    <row r="214" spans="6:9" s="58" customFormat="1" ht="12.75">
      <c r="F214" s="57"/>
      <c r="I214" s="57"/>
    </row>
    <row r="215" spans="6:9" s="58" customFormat="1" ht="12.75">
      <c r="F215" s="57"/>
      <c r="I215" s="57"/>
    </row>
    <row r="216" spans="6:9" s="58" customFormat="1" ht="12.75">
      <c r="F216" s="57"/>
      <c r="I216" s="57"/>
    </row>
    <row r="217" spans="6:9" s="58" customFormat="1" ht="12.75">
      <c r="F217" s="57"/>
      <c r="I217" s="57"/>
    </row>
    <row r="218" spans="6:9" s="58" customFormat="1" ht="12.75">
      <c r="F218" s="57"/>
      <c r="I218" s="57"/>
    </row>
    <row r="219" spans="6:9" s="58" customFormat="1" ht="12.75">
      <c r="F219" s="57"/>
      <c r="I219" s="57"/>
    </row>
    <row r="220" spans="6:9" s="58" customFormat="1" ht="12.75">
      <c r="F220" s="57"/>
      <c r="I220" s="57"/>
    </row>
    <row r="221" spans="6:9" s="58" customFormat="1" ht="12.75">
      <c r="F221" s="57"/>
      <c r="I221" s="57"/>
    </row>
    <row r="222" spans="6:9" s="58" customFormat="1" ht="12.75">
      <c r="F222" s="57"/>
      <c r="I222" s="57"/>
    </row>
    <row r="223" spans="6:9" s="58" customFormat="1" ht="12.75">
      <c r="F223" s="57"/>
      <c r="I223" s="57"/>
    </row>
    <row r="224" spans="6:9" s="58" customFormat="1" ht="12.75">
      <c r="F224" s="57"/>
      <c r="I224" s="57"/>
    </row>
    <row r="225" spans="6:9" s="58" customFormat="1" ht="12.75">
      <c r="F225" s="57"/>
      <c r="I225" s="57"/>
    </row>
    <row r="226" spans="6:9" s="58" customFormat="1" ht="12.75">
      <c r="F226" s="57"/>
      <c r="I226" s="57"/>
    </row>
    <row r="227" spans="6:9" s="58" customFormat="1" ht="12.75">
      <c r="F227" s="57"/>
      <c r="I227" s="57"/>
    </row>
    <row r="228" spans="6:9" s="58" customFormat="1" ht="12.75">
      <c r="F228" s="57"/>
      <c r="I228" s="57"/>
    </row>
    <row r="229" spans="6:9" s="58" customFormat="1" ht="12.75">
      <c r="F229" s="57"/>
      <c r="I229" s="57"/>
    </row>
    <row r="230" spans="6:9" s="58" customFormat="1" ht="12.75">
      <c r="F230" s="57"/>
      <c r="I230" s="57"/>
    </row>
    <row r="231" spans="6:9" s="58" customFormat="1" ht="12.75">
      <c r="F231" s="57"/>
      <c r="I231" s="57"/>
    </row>
    <row r="232" spans="6:9" s="58" customFormat="1" ht="12.75">
      <c r="F232" s="57"/>
      <c r="I232" s="57"/>
    </row>
    <row r="233" spans="6:9" s="58" customFormat="1" ht="12.75">
      <c r="F233" s="57"/>
      <c r="I233" s="57"/>
    </row>
    <row r="234" spans="6:9" s="58" customFormat="1" ht="12.75">
      <c r="F234" s="57"/>
      <c r="I234" s="57"/>
    </row>
    <row r="235" spans="6:9" s="58" customFormat="1" ht="12.75">
      <c r="F235" s="57"/>
      <c r="I235" s="57"/>
    </row>
    <row r="236" spans="6:9" s="58" customFormat="1" ht="12.75">
      <c r="F236" s="57"/>
      <c r="I236" s="57"/>
    </row>
    <row r="237" spans="6:9" s="58" customFormat="1" ht="12.75">
      <c r="F237" s="57"/>
      <c r="I237" s="57"/>
    </row>
    <row r="238" spans="6:9" s="58" customFormat="1" ht="12.75">
      <c r="F238" s="57"/>
      <c r="I238" s="57"/>
    </row>
    <row r="239" spans="6:9" s="58" customFormat="1" ht="12.75">
      <c r="F239" s="57"/>
      <c r="I239" s="57"/>
    </row>
    <row r="240" spans="6:9" s="58" customFormat="1" ht="12.75">
      <c r="F240" s="57"/>
      <c r="I240" s="57"/>
    </row>
    <row r="241" spans="6:9" s="58" customFormat="1" ht="12.75">
      <c r="F241" s="57"/>
      <c r="I241" s="57"/>
    </row>
    <row r="242" spans="6:9" s="58" customFormat="1" ht="12.75">
      <c r="F242" s="57"/>
      <c r="I242" s="57"/>
    </row>
    <row r="243" spans="6:9" s="58" customFormat="1" ht="12.75">
      <c r="F243" s="57"/>
      <c r="I243" s="57"/>
    </row>
    <row r="244" spans="6:9" s="58" customFormat="1" ht="12.75">
      <c r="F244" s="57"/>
      <c r="I244" s="57"/>
    </row>
    <row r="245" spans="6:9" s="58" customFormat="1" ht="12.75">
      <c r="F245" s="57"/>
      <c r="I245" s="57"/>
    </row>
    <row r="246" spans="6:9" s="58" customFormat="1" ht="12.75">
      <c r="F246" s="57"/>
      <c r="I246" s="57"/>
    </row>
    <row r="247" spans="6:9" s="58" customFormat="1" ht="12.75">
      <c r="F247" s="57"/>
      <c r="I247" s="57"/>
    </row>
    <row r="248" spans="6:9" s="58" customFormat="1" ht="12.75">
      <c r="F248" s="57"/>
      <c r="I248" s="57"/>
    </row>
    <row r="249" spans="6:9" s="58" customFormat="1" ht="12.75">
      <c r="F249" s="57"/>
      <c r="I249" s="57"/>
    </row>
    <row r="250" spans="6:9" s="58" customFormat="1" ht="12.75">
      <c r="F250" s="57"/>
      <c r="I250" s="57"/>
    </row>
    <row r="251" spans="6:9" s="58" customFormat="1" ht="12.75">
      <c r="F251" s="57"/>
      <c r="I251" s="57"/>
    </row>
    <row r="252" spans="6:9" s="58" customFormat="1" ht="12.75">
      <c r="F252" s="57"/>
      <c r="I252" s="57"/>
    </row>
    <row r="253" spans="6:9" s="58" customFormat="1" ht="12.75">
      <c r="F253" s="57"/>
      <c r="I253" s="57"/>
    </row>
    <row r="254" spans="6:9" s="58" customFormat="1" ht="12.75">
      <c r="F254" s="57"/>
      <c r="I254" s="57"/>
    </row>
    <row r="255" spans="6:9" s="58" customFormat="1" ht="12.75">
      <c r="F255" s="57"/>
      <c r="I255" s="57"/>
    </row>
    <row r="256" spans="6:9" s="58" customFormat="1" ht="12.75">
      <c r="F256" s="57"/>
      <c r="I256" s="57"/>
    </row>
    <row r="257" spans="6:9" s="58" customFormat="1" ht="12.75">
      <c r="F257" s="57"/>
      <c r="I257" s="57"/>
    </row>
    <row r="258" spans="6:9" s="58" customFormat="1" ht="12.75">
      <c r="F258" s="57"/>
      <c r="I258" s="57"/>
    </row>
    <row r="259" spans="6:9" s="58" customFormat="1" ht="12.75">
      <c r="F259" s="57"/>
      <c r="I259" s="57"/>
    </row>
    <row r="260" spans="6:9" s="58" customFormat="1" ht="12.75">
      <c r="F260" s="57"/>
      <c r="I260" s="57"/>
    </row>
    <row r="261" spans="6:9" s="58" customFormat="1" ht="12.75">
      <c r="F261" s="57"/>
      <c r="I261" s="57"/>
    </row>
    <row r="262" spans="6:9" s="58" customFormat="1" ht="12.75">
      <c r="F262" s="57"/>
      <c r="I262" s="57"/>
    </row>
    <row r="263" spans="6:9" s="58" customFormat="1" ht="12.75">
      <c r="F263" s="57"/>
      <c r="I263" s="57"/>
    </row>
    <row r="264" spans="6:9" s="58" customFormat="1" ht="12.75">
      <c r="F264" s="57"/>
      <c r="I264" s="57"/>
    </row>
    <row r="265" spans="6:9" s="58" customFormat="1" ht="12.75">
      <c r="F265" s="57"/>
      <c r="I265" s="57"/>
    </row>
    <row r="266" spans="6:9" s="58" customFormat="1" ht="12.75">
      <c r="F266" s="57"/>
      <c r="I266" s="57"/>
    </row>
    <row r="267" spans="6:9" s="58" customFormat="1" ht="12.75">
      <c r="F267" s="57"/>
      <c r="I267" s="57"/>
    </row>
    <row r="268" spans="6:9" s="58" customFormat="1" ht="12.75">
      <c r="F268" s="57"/>
      <c r="I268" s="57"/>
    </row>
    <row r="269" spans="6:9" s="58" customFormat="1" ht="12.75">
      <c r="F269" s="57"/>
      <c r="I269" s="57"/>
    </row>
    <row r="270" spans="6:9" s="58" customFormat="1" ht="12.75">
      <c r="F270" s="57"/>
      <c r="I270" s="57"/>
    </row>
    <row r="271" spans="6:9" s="58" customFormat="1" ht="12.75">
      <c r="F271" s="57"/>
      <c r="I271" s="57"/>
    </row>
    <row r="272" spans="6:9" s="58" customFormat="1" ht="12.75">
      <c r="F272" s="57"/>
      <c r="I272" s="57"/>
    </row>
    <row r="273" spans="6:9" s="58" customFormat="1" ht="12.75">
      <c r="F273" s="57"/>
      <c r="I273" s="57"/>
    </row>
    <row r="274" spans="6:9" s="58" customFormat="1" ht="12.75">
      <c r="F274" s="57"/>
      <c r="I274" s="57"/>
    </row>
    <row r="275" spans="6:9" s="58" customFormat="1" ht="12.75">
      <c r="F275" s="57"/>
      <c r="I275" s="57"/>
    </row>
    <row r="276" spans="6:9" s="58" customFormat="1" ht="12.75">
      <c r="F276" s="57"/>
      <c r="I276" s="57"/>
    </row>
    <row r="277" spans="6:9" s="58" customFormat="1" ht="12.75">
      <c r="F277" s="57"/>
      <c r="I277" s="57"/>
    </row>
    <row r="278" spans="6:9" s="58" customFormat="1" ht="12.75">
      <c r="F278" s="57"/>
      <c r="I278" s="57"/>
    </row>
    <row r="279" spans="6:9" s="58" customFormat="1" ht="12.75">
      <c r="F279" s="57"/>
      <c r="I279" s="57"/>
    </row>
    <row r="280" spans="6:9" s="58" customFormat="1" ht="12.75">
      <c r="F280" s="57"/>
      <c r="I280" s="57"/>
    </row>
    <row r="281" spans="6:9" s="58" customFormat="1" ht="12.75">
      <c r="F281" s="57"/>
      <c r="I281" s="57"/>
    </row>
    <row r="282" spans="6:9" s="58" customFormat="1" ht="12.75">
      <c r="F282" s="57"/>
      <c r="I282" s="57"/>
    </row>
    <row r="283" spans="6:9" s="58" customFormat="1" ht="12.75">
      <c r="F283" s="57"/>
      <c r="I283" s="57"/>
    </row>
    <row r="284" spans="6:9" s="58" customFormat="1" ht="12.75">
      <c r="F284" s="57"/>
      <c r="I284" s="57"/>
    </row>
    <row r="285" spans="6:9" s="58" customFormat="1" ht="12.75">
      <c r="F285" s="57"/>
      <c r="I285" s="57"/>
    </row>
    <row r="286" spans="6:9" s="58" customFormat="1" ht="12.75">
      <c r="F286" s="57"/>
      <c r="I286" s="57"/>
    </row>
    <row r="287" spans="6:9" s="58" customFormat="1" ht="12.75">
      <c r="F287" s="57"/>
      <c r="I287" s="57"/>
    </row>
    <row r="288" spans="6:9" s="58" customFormat="1" ht="12.75">
      <c r="F288" s="57"/>
      <c r="I288" s="57"/>
    </row>
    <row r="289" spans="6:9" s="58" customFormat="1" ht="12.75">
      <c r="F289" s="57"/>
      <c r="I289" s="57"/>
    </row>
    <row r="290" spans="6:9" s="58" customFormat="1" ht="12.75">
      <c r="F290" s="57"/>
      <c r="I290" s="57"/>
    </row>
    <row r="291" spans="6:9" s="58" customFormat="1" ht="12.75">
      <c r="F291" s="57"/>
      <c r="I291" s="57"/>
    </row>
    <row r="292" spans="6:9" s="58" customFormat="1" ht="12.75">
      <c r="F292" s="57"/>
      <c r="I292" s="57"/>
    </row>
    <row r="293" spans="6:9" s="58" customFormat="1" ht="12.75">
      <c r="F293" s="57"/>
      <c r="I293" s="57"/>
    </row>
    <row r="294" spans="6:9" s="58" customFormat="1" ht="12.75">
      <c r="F294" s="57"/>
      <c r="I294" s="57"/>
    </row>
    <row r="295" spans="6:9" s="58" customFormat="1" ht="12.75">
      <c r="F295" s="57"/>
      <c r="I295" s="57"/>
    </row>
    <row r="296" spans="6:9" s="58" customFormat="1" ht="12.75">
      <c r="F296" s="57"/>
      <c r="I296" s="57"/>
    </row>
    <row r="297" spans="6:9" s="58" customFormat="1" ht="12.75">
      <c r="F297" s="57"/>
      <c r="I297" s="57"/>
    </row>
    <row r="298" spans="6:9" s="58" customFormat="1" ht="12.75">
      <c r="F298" s="57"/>
      <c r="I298" s="57"/>
    </row>
    <row r="299" spans="6:9" s="58" customFormat="1" ht="12.75">
      <c r="F299" s="57"/>
      <c r="I299" s="57"/>
    </row>
    <row r="300" spans="6:9" s="58" customFormat="1" ht="12.75">
      <c r="F300" s="57"/>
      <c r="I300" s="57"/>
    </row>
    <row r="301" spans="6:9" s="58" customFormat="1" ht="12.75">
      <c r="F301" s="57"/>
      <c r="I301" s="57"/>
    </row>
    <row r="302" spans="6:9" s="58" customFormat="1" ht="12.75">
      <c r="F302" s="57"/>
      <c r="I302" s="57"/>
    </row>
    <row r="303" spans="6:9" s="58" customFormat="1" ht="12.75">
      <c r="F303" s="57"/>
      <c r="I303" s="57"/>
    </row>
    <row r="304" spans="6:9" s="58" customFormat="1" ht="12.75">
      <c r="F304" s="57"/>
      <c r="I304" s="57"/>
    </row>
    <row r="305" spans="6:9" s="58" customFormat="1" ht="12.75">
      <c r="F305" s="57"/>
      <c r="I305" s="57"/>
    </row>
    <row r="306" spans="6:9" s="58" customFormat="1" ht="12.75">
      <c r="F306" s="57"/>
      <c r="I306" s="57"/>
    </row>
    <row r="307" spans="6:9" s="58" customFormat="1" ht="12.75">
      <c r="F307" s="57"/>
      <c r="I307" s="57"/>
    </row>
    <row r="308" spans="6:9" s="58" customFormat="1" ht="12.75">
      <c r="F308" s="57"/>
      <c r="I308" s="57"/>
    </row>
    <row r="309" spans="6:9" s="58" customFormat="1" ht="12.75">
      <c r="F309" s="57"/>
      <c r="I309" s="57"/>
    </row>
    <row r="310" spans="6:9" s="58" customFormat="1" ht="12.75">
      <c r="F310" s="57"/>
      <c r="I310" s="57"/>
    </row>
    <row r="311" spans="6:9" s="58" customFormat="1" ht="12.75">
      <c r="F311" s="57"/>
      <c r="I311" s="57"/>
    </row>
    <row r="312" spans="6:9" s="58" customFormat="1" ht="12.75">
      <c r="F312" s="57"/>
      <c r="I312" s="57"/>
    </row>
    <row r="313" spans="6:9" s="58" customFormat="1" ht="12.75">
      <c r="F313" s="57"/>
      <c r="I313" s="57"/>
    </row>
    <row r="314" spans="6:9" s="58" customFormat="1" ht="12.75">
      <c r="F314" s="57"/>
      <c r="I314" s="57"/>
    </row>
    <row r="315" spans="6:9" s="58" customFormat="1" ht="12.75">
      <c r="F315" s="57"/>
      <c r="I315" s="57"/>
    </row>
    <row r="316" spans="6:9" s="58" customFormat="1" ht="12.75">
      <c r="F316" s="57"/>
      <c r="I316" s="57"/>
    </row>
    <row r="317" spans="6:9" s="58" customFormat="1" ht="12.75">
      <c r="F317" s="57"/>
      <c r="I317" s="57"/>
    </row>
    <row r="318" spans="6:9" s="58" customFormat="1" ht="12.75">
      <c r="F318" s="57"/>
      <c r="I318" s="57"/>
    </row>
    <row r="319" spans="6:9" s="58" customFormat="1" ht="12.75">
      <c r="F319" s="57"/>
      <c r="I319" s="57"/>
    </row>
    <row r="320" spans="6:9" s="58" customFormat="1" ht="12.75">
      <c r="F320" s="57"/>
      <c r="I320" s="57"/>
    </row>
    <row r="321" spans="6:9" s="58" customFormat="1" ht="12.75">
      <c r="F321" s="57"/>
      <c r="I321" s="57"/>
    </row>
    <row r="322" spans="6:9" s="58" customFormat="1" ht="12.75">
      <c r="F322" s="57"/>
      <c r="I322" s="57"/>
    </row>
    <row r="323" spans="6:9" s="58" customFormat="1" ht="12.75">
      <c r="F323" s="57"/>
      <c r="I323" s="57"/>
    </row>
    <row r="324" spans="6:9" s="58" customFormat="1" ht="12.75">
      <c r="F324" s="57"/>
      <c r="I324" s="57"/>
    </row>
    <row r="325" spans="6:9" s="58" customFormat="1" ht="12.75">
      <c r="F325" s="57"/>
      <c r="I325" s="57"/>
    </row>
    <row r="326" spans="6:9" s="58" customFormat="1" ht="12.75">
      <c r="F326" s="57"/>
      <c r="I326" s="57"/>
    </row>
    <row r="327" spans="6:9" s="58" customFormat="1" ht="12.75">
      <c r="F327" s="57"/>
      <c r="I327" s="57"/>
    </row>
    <row r="328" spans="6:9" s="58" customFormat="1" ht="12.75">
      <c r="F328" s="57"/>
      <c r="I328" s="57"/>
    </row>
    <row r="329" spans="6:9" s="58" customFormat="1" ht="12.75">
      <c r="F329" s="57"/>
      <c r="I329" s="57"/>
    </row>
    <row r="330" spans="6:9" s="58" customFormat="1" ht="12.75">
      <c r="F330" s="57"/>
      <c r="I330" s="57"/>
    </row>
    <row r="331" spans="6:9" s="58" customFormat="1" ht="12.75">
      <c r="F331" s="57"/>
      <c r="I331" s="57"/>
    </row>
    <row r="332" spans="6:9" s="58" customFormat="1" ht="12.75">
      <c r="F332" s="57"/>
      <c r="I332" s="57"/>
    </row>
    <row r="333" spans="6:9" s="58" customFormat="1" ht="12.75">
      <c r="F333" s="57"/>
      <c r="I333" s="57"/>
    </row>
    <row r="334" spans="6:9" s="58" customFormat="1" ht="12.75">
      <c r="F334" s="57"/>
      <c r="I334" s="57"/>
    </row>
    <row r="335" spans="6:9" s="58" customFormat="1" ht="12.75">
      <c r="F335" s="57"/>
      <c r="I335" s="57"/>
    </row>
    <row r="336" spans="6:9" s="58" customFormat="1" ht="12.75">
      <c r="F336" s="57"/>
      <c r="I336" s="57"/>
    </row>
    <row r="337" spans="6:9" s="58" customFormat="1" ht="12.75">
      <c r="F337" s="57"/>
      <c r="I337" s="57"/>
    </row>
    <row r="338" spans="6:9" s="58" customFormat="1" ht="12.75">
      <c r="F338" s="57"/>
      <c r="I338" s="57"/>
    </row>
    <row r="339" spans="6:9" s="58" customFormat="1" ht="12.75">
      <c r="F339" s="57"/>
      <c r="I339" s="57"/>
    </row>
    <row r="340" spans="6:9" s="58" customFormat="1" ht="12.75">
      <c r="F340" s="57"/>
      <c r="I340" s="57"/>
    </row>
    <row r="341" spans="6:9" s="58" customFormat="1" ht="12.75">
      <c r="F341" s="57"/>
      <c r="I341" s="57"/>
    </row>
    <row r="342" spans="6:9" s="58" customFormat="1" ht="12.75">
      <c r="F342" s="57"/>
      <c r="I342" s="57"/>
    </row>
    <row r="343" spans="6:9" s="58" customFormat="1" ht="12.75">
      <c r="F343" s="57"/>
      <c r="I343" s="57"/>
    </row>
    <row r="344" spans="6:9" s="58" customFormat="1" ht="12.75">
      <c r="F344" s="57"/>
      <c r="I344" s="57"/>
    </row>
    <row r="345" spans="6:9" s="58" customFormat="1" ht="12.75">
      <c r="F345" s="57"/>
      <c r="I345" s="57"/>
    </row>
    <row r="346" spans="6:9" s="58" customFormat="1" ht="12.75">
      <c r="F346" s="57"/>
      <c r="I346" s="57"/>
    </row>
    <row r="347" spans="6:9" s="58" customFormat="1" ht="12.75">
      <c r="F347" s="57"/>
      <c r="I347" s="57"/>
    </row>
    <row r="348" spans="6:9" s="58" customFormat="1" ht="12.75">
      <c r="F348" s="57"/>
      <c r="I348" s="57"/>
    </row>
    <row r="349" spans="6:9" s="58" customFormat="1" ht="12.75">
      <c r="F349" s="57"/>
      <c r="I349" s="57"/>
    </row>
    <row r="350" spans="6:9" s="58" customFormat="1" ht="12.75">
      <c r="F350" s="57"/>
      <c r="I350" s="57"/>
    </row>
    <row r="351" spans="6:9" s="58" customFormat="1" ht="12.75">
      <c r="F351" s="57"/>
      <c r="I351" s="57"/>
    </row>
    <row r="352" spans="6:9" s="58" customFormat="1" ht="12.75">
      <c r="F352" s="57"/>
      <c r="I352" s="57"/>
    </row>
    <row r="353" spans="6:9" s="58" customFormat="1" ht="12.75">
      <c r="F353" s="57"/>
      <c r="I353" s="57"/>
    </row>
    <row r="354" spans="6:9" s="58" customFormat="1" ht="12.75">
      <c r="F354" s="57"/>
      <c r="I354" s="57"/>
    </row>
    <row r="355" spans="6:9" s="58" customFormat="1" ht="12.75">
      <c r="F355" s="57"/>
      <c r="I355" s="57"/>
    </row>
    <row r="356" spans="6:9" s="58" customFormat="1" ht="12.75">
      <c r="F356" s="57"/>
      <c r="I356" s="57"/>
    </row>
    <row r="357" spans="6:9" s="58" customFormat="1" ht="12.75">
      <c r="F357" s="57"/>
      <c r="I357" s="57"/>
    </row>
    <row r="358" spans="6:9" s="58" customFormat="1" ht="12.75">
      <c r="F358" s="57"/>
      <c r="I358" s="57"/>
    </row>
    <row r="359" spans="6:9" s="58" customFormat="1" ht="12.75">
      <c r="F359" s="57"/>
      <c r="I359" s="57"/>
    </row>
    <row r="360" spans="6:9" s="58" customFormat="1" ht="12.75">
      <c r="F360" s="57"/>
      <c r="I360" s="57"/>
    </row>
    <row r="361" spans="6:9" s="58" customFormat="1" ht="12.75">
      <c r="F361" s="57"/>
      <c r="I361" s="57"/>
    </row>
    <row r="362" spans="6:9" s="58" customFormat="1" ht="12.75">
      <c r="F362" s="57"/>
      <c r="I362" s="57"/>
    </row>
    <row r="363" spans="6:9" s="58" customFormat="1" ht="12.75">
      <c r="F363" s="57"/>
      <c r="I363" s="57"/>
    </row>
    <row r="364" spans="6:9" s="58" customFormat="1" ht="12.75">
      <c r="F364" s="57"/>
      <c r="I364" s="57"/>
    </row>
    <row r="365" spans="6:9" s="58" customFormat="1" ht="12.75">
      <c r="F365" s="57"/>
      <c r="I365" s="57"/>
    </row>
    <row r="366" spans="6:9" s="58" customFormat="1" ht="12.75">
      <c r="F366" s="57"/>
      <c r="I366" s="57"/>
    </row>
    <row r="367" spans="6:9" s="58" customFormat="1" ht="12.75">
      <c r="F367" s="57"/>
      <c r="I367" s="57"/>
    </row>
    <row r="368" spans="6:9" s="58" customFormat="1" ht="12.75">
      <c r="F368" s="57"/>
      <c r="I368" s="57"/>
    </row>
    <row r="369" spans="6:9" s="58" customFormat="1" ht="12.75">
      <c r="F369" s="57"/>
      <c r="I369" s="57"/>
    </row>
    <row r="370" spans="6:9" s="58" customFormat="1" ht="12.75">
      <c r="F370" s="57"/>
      <c r="I370" s="57"/>
    </row>
    <row r="371" spans="6:9" s="58" customFormat="1" ht="12.75">
      <c r="F371" s="57"/>
      <c r="I371" s="57"/>
    </row>
    <row r="372" spans="6:9" s="58" customFormat="1" ht="12.75">
      <c r="F372" s="57"/>
      <c r="I372" s="57"/>
    </row>
    <row r="373" spans="6:9" s="58" customFormat="1" ht="12.75">
      <c r="F373" s="57"/>
      <c r="I373" s="57"/>
    </row>
    <row r="374" spans="6:9" s="58" customFormat="1" ht="12.75">
      <c r="F374" s="57"/>
      <c r="I374" s="57"/>
    </row>
    <row r="375" spans="6:9" s="58" customFormat="1" ht="12.75">
      <c r="F375" s="57"/>
      <c r="I375" s="57"/>
    </row>
    <row r="376" spans="6:9" s="58" customFormat="1" ht="12.75">
      <c r="F376" s="57"/>
      <c r="I376" s="57"/>
    </row>
    <row r="377" spans="6:9" s="58" customFormat="1" ht="12.75">
      <c r="F377" s="57"/>
      <c r="I377" s="57"/>
    </row>
    <row r="378" spans="6:9" s="58" customFormat="1" ht="12.75">
      <c r="F378" s="57"/>
      <c r="I378" s="57"/>
    </row>
    <row r="379" spans="6:9" s="58" customFormat="1" ht="12.75">
      <c r="F379" s="57"/>
      <c r="I379" s="57"/>
    </row>
    <row r="380" spans="6:9" s="58" customFormat="1" ht="12.75">
      <c r="F380" s="57"/>
      <c r="I380" s="57"/>
    </row>
    <row r="381" spans="6:9" s="58" customFormat="1" ht="12.75">
      <c r="F381" s="57"/>
      <c r="I381" s="57"/>
    </row>
    <row r="382" spans="6:9" s="58" customFormat="1" ht="12.75">
      <c r="F382" s="57"/>
      <c r="I382" s="57"/>
    </row>
    <row r="383" spans="6:9" s="58" customFormat="1" ht="12.75">
      <c r="F383" s="57"/>
      <c r="I383" s="57"/>
    </row>
    <row r="384" spans="6:9" s="58" customFormat="1" ht="12.75">
      <c r="F384" s="57"/>
      <c r="I384" s="57"/>
    </row>
    <row r="385" spans="6:9" s="58" customFormat="1" ht="12.75">
      <c r="F385" s="57"/>
      <c r="I385" s="57"/>
    </row>
    <row r="386" spans="6:9" s="58" customFormat="1" ht="12.75">
      <c r="F386" s="57"/>
      <c r="I386" s="57"/>
    </row>
    <row r="387" spans="6:9" s="58" customFormat="1" ht="12.75">
      <c r="F387" s="57"/>
      <c r="I387" s="57"/>
    </row>
    <row r="388" spans="6:9" s="58" customFormat="1" ht="12.75">
      <c r="F388" s="57"/>
      <c r="I388" s="57"/>
    </row>
    <row r="389" spans="6:9" s="58" customFormat="1" ht="12.75">
      <c r="F389" s="57"/>
      <c r="I389" s="57"/>
    </row>
    <row r="390" spans="6:9" s="58" customFormat="1" ht="12.75">
      <c r="F390" s="57"/>
      <c r="I390" s="57"/>
    </row>
    <row r="391" spans="6:9" s="58" customFormat="1" ht="12.75">
      <c r="F391" s="57"/>
      <c r="I391" s="57"/>
    </row>
    <row r="392" spans="6:9" s="58" customFormat="1" ht="12.75">
      <c r="F392" s="57"/>
      <c r="I392" s="57"/>
    </row>
    <row r="393" spans="6:9" s="58" customFormat="1" ht="12.75">
      <c r="F393" s="57"/>
      <c r="I393" s="57"/>
    </row>
    <row r="394" spans="6:9" s="58" customFormat="1" ht="12.75">
      <c r="F394" s="57"/>
      <c r="I394" s="57"/>
    </row>
    <row r="395" spans="6:9" s="58" customFormat="1" ht="12.75">
      <c r="F395" s="57"/>
      <c r="I395" s="57"/>
    </row>
    <row r="396" spans="6:9" s="58" customFormat="1" ht="12.75">
      <c r="F396" s="57"/>
      <c r="I396" s="57"/>
    </row>
    <row r="397" spans="6:9" s="58" customFormat="1" ht="12.75">
      <c r="F397" s="57"/>
      <c r="I397" s="57"/>
    </row>
    <row r="398" spans="6:9" s="58" customFormat="1" ht="12.75">
      <c r="F398" s="57"/>
      <c r="I398" s="57"/>
    </row>
    <row r="399" spans="6:9" s="58" customFormat="1" ht="12.75">
      <c r="F399" s="57"/>
      <c r="I399" s="57"/>
    </row>
    <row r="400" spans="6:9" s="58" customFormat="1" ht="12.75">
      <c r="F400" s="57"/>
      <c r="I400" s="57"/>
    </row>
    <row r="401" spans="6:9" s="58" customFormat="1" ht="12.75">
      <c r="F401" s="57"/>
      <c r="I401" s="57"/>
    </row>
    <row r="402" spans="6:9" s="58" customFormat="1" ht="12.75">
      <c r="F402" s="57"/>
      <c r="I402" s="57"/>
    </row>
    <row r="403" spans="6:9" s="58" customFormat="1" ht="12.75">
      <c r="F403" s="57"/>
      <c r="I403" s="57"/>
    </row>
    <row r="404" spans="6:9" s="58" customFormat="1" ht="12.75">
      <c r="F404" s="57"/>
      <c r="I404" s="57"/>
    </row>
    <row r="405" spans="6:9" s="58" customFormat="1" ht="12.75">
      <c r="F405" s="57"/>
      <c r="I405" s="57"/>
    </row>
    <row r="406" spans="6:9" s="58" customFormat="1" ht="12.75">
      <c r="F406" s="57"/>
      <c r="I406" s="57"/>
    </row>
    <row r="407" spans="6:9" s="58" customFormat="1" ht="12.75">
      <c r="F407" s="57"/>
      <c r="I407" s="57"/>
    </row>
    <row r="408" spans="6:9" s="58" customFormat="1" ht="12.75">
      <c r="F408" s="57"/>
      <c r="I408" s="57"/>
    </row>
    <row r="409" spans="6:9" s="58" customFormat="1" ht="12.75">
      <c r="F409" s="57"/>
      <c r="I409" s="57"/>
    </row>
    <row r="410" spans="6:9" s="58" customFormat="1" ht="12.75">
      <c r="F410" s="57"/>
      <c r="I410" s="57"/>
    </row>
    <row r="411" spans="6:9" s="58" customFormat="1" ht="12.75">
      <c r="F411" s="57"/>
      <c r="I411" s="57"/>
    </row>
    <row r="412" spans="6:9" s="58" customFormat="1" ht="12.75">
      <c r="F412" s="57"/>
      <c r="I412" s="57"/>
    </row>
    <row r="413" spans="6:9" s="58" customFormat="1" ht="12.75">
      <c r="F413" s="57"/>
      <c r="I413" s="57"/>
    </row>
    <row r="414" spans="6:9" s="58" customFormat="1" ht="12.75">
      <c r="F414" s="57"/>
      <c r="I414" s="57"/>
    </row>
    <row r="415" spans="6:9" s="58" customFormat="1" ht="12.75">
      <c r="F415" s="57"/>
      <c r="I415" s="57"/>
    </row>
    <row r="416" spans="6:9" s="58" customFormat="1" ht="12.75">
      <c r="F416" s="57"/>
      <c r="I416" s="57"/>
    </row>
    <row r="417" spans="6:9" s="58" customFormat="1" ht="12.75">
      <c r="F417" s="57"/>
      <c r="I417" s="57"/>
    </row>
    <row r="418" spans="6:9" s="58" customFormat="1" ht="12.75">
      <c r="F418" s="57"/>
      <c r="I418" s="57"/>
    </row>
    <row r="419" spans="6:9" s="58" customFormat="1" ht="12.75">
      <c r="F419" s="57"/>
      <c r="I419" s="57"/>
    </row>
    <row r="420" spans="6:9" s="58" customFormat="1" ht="12.75">
      <c r="F420" s="57"/>
      <c r="I420" s="57"/>
    </row>
    <row r="421" spans="6:9" s="58" customFormat="1" ht="12.75">
      <c r="F421" s="57"/>
      <c r="I421" s="57"/>
    </row>
    <row r="422" spans="6:9" s="58" customFormat="1" ht="12.75">
      <c r="F422" s="57"/>
      <c r="I422" s="57"/>
    </row>
    <row r="423" spans="6:9" s="58" customFormat="1" ht="12.75">
      <c r="F423" s="57"/>
      <c r="I423" s="57"/>
    </row>
    <row r="424" spans="6:9" s="58" customFormat="1" ht="12.75">
      <c r="F424" s="57"/>
      <c r="I424" s="57"/>
    </row>
    <row r="425" spans="6:9" s="58" customFormat="1" ht="12.75">
      <c r="F425" s="57"/>
      <c r="I425" s="57"/>
    </row>
    <row r="426" spans="6:9" s="58" customFormat="1" ht="12.75">
      <c r="F426" s="57"/>
      <c r="I426" s="57"/>
    </row>
    <row r="427" spans="6:9" s="58" customFormat="1" ht="12.75">
      <c r="F427" s="57"/>
      <c r="I427" s="57"/>
    </row>
    <row r="428" spans="6:9" s="58" customFormat="1" ht="12.75">
      <c r="F428" s="57"/>
      <c r="I428" s="57"/>
    </row>
    <row r="429" spans="6:9" s="58" customFormat="1" ht="12.75">
      <c r="F429" s="57"/>
      <c r="I429" s="57"/>
    </row>
    <row r="430" spans="6:9" s="58" customFormat="1" ht="12.75">
      <c r="F430" s="57"/>
      <c r="I430" s="57"/>
    </row>
    <row r="431" spans="6:9" s="58" customFormat="1" ht="12.75">
      <c r="F431" s="57"/>
      <c r="I431" s="57"/>
    </row>
    <row r="432" spans="6:9" s="58" customFormat="1" ht="12.75">
      <c r="F432" s="57"/>
      <c r="I432" s="57"/>
    </row>
    <row r="433" spans="6:9" s="58" customFormat="1" ht="12.75">
      <c r="F433" s="57"/>
      <c r="I433" s="57"/>
    </row>
    <row r="434" spans="6:9" s="58" customFormat="1" ht="12.75">
      <c r="F434" s="57"/>
      <c r="I434" s="57"/>
    </row>
    <row r="435" spans="6:9" s="58" customFormat="1" ht="12.75">
      <c r="F435" s="57"/>
      <c r="I435" s="57"/>
    </row>
    <row r="436" spans="6:9" s="58" customFormat="1" ht="12.75">
      <c r="F436" s="57"/>
      <c r="I436" s="57"/>
    </row>
    <row r="437" spans="6:9" s="58" customFormat="1" ht="12.75">
      <c r="F437" s="57"/>
      <c r="I437" s="57"/>
    </row>
    <row r="438" spans="6:9" s="58" customFormat="1" ht="12.75">
      <c r="F438" s="57"/>
      <c r="I438" s="57"/>
    </row>
    <row r="439" spans="6:9" s="58" customFormat="1" ht="12.75">
      <c r="F439" s="57"/>
      <c r="I439" s="57"/>
    </row>
    <row r="440" spans="6:9" s="58" customFormat="1" ht="12.75">
      <c r="F440" s="57"/>
      <c r="I440" s="57"/>
    </row>
    <row r="441" spans="6:9" s="58" customFormat="1" ht="12.75">
      <c r="F441" s="57"/>
      <c r="I441" s="57"/>
    </row>
    <row r="442" spans="6:9" s="58" customFormat="1" ht="12.75">
      <c r="F442" s="57"/>
      <c r="I442" s="57"/>
    </row>
    <row r="443" spans="6:9" s="58" customFormat="1" ht="12.75">
      <c r="F443" s="57"/>
      <c r="I443" s="57"/>
    </row>
    <row r="444" spans="6:9" s="58" customFormat="1" ht="12.75">
      <c r="F444" s="57"/>
      <c r="I444" s="57"/>
    </row>
    <row r="445" spans="6:9" s="58" customFormat="1" ht="12.75">
      <c r="F445" s="57"/>
      <c r="I445" s="57"/>
    </row>
    <row r="446" spans="6:9" s="58" customFormat="1" ht="12.75">
      <c r="F446" s="57"/>
      <c r="I446" s="57"/>
    </row>
    <row r="447" spans="6:9" s="58" customFormat="1" ht="12.75">
      <c r="F447" s="57"/>
      <c r="I447" s="57"/>
    </row>
    <row r="448" spans="6:9" s="58" customFormat="1" ht="12.75">
      <c r="F448" s="57"/>
      <c r="I448" s="57"/>
    </row>
    <row r="449" spans="6:9" s="58" customFormat="1" ht="12.75">
      <c r="F449" s="57"/>
      <c r="I449" s="57"/>
    </row>
    <row r="450" spans="6:9" s="58" customFormat="1" ht="12.75">
      <c r="F450" s="57"/>
      <c r="I450" s="57"/>
    </row>
    <row r="451" spans="6:9" s="58" customFormat="1" ht="12.75">
      <c r="F451" s="57"/>
      <c r="I451" s="57"/>
    </row>
    <row r="452" spans="6:9" s="58" customFormat="1" ht="12.75">
      <c r="F452" s="57"/>
      <c r="I452" s="57"/>
    </row>
    <row r="453" spans="6:9" s="58" customFormat="1" ht="12.75">
      <c r="F453" s="57"/>
      <c r="I453" s="57"/>
    </row>
    <row r="454" spans="6:9" s="58" customFormat="1" ht="12.75">
      <c r="F454" s="57"/>
      <c r="I454" s="57"/>
    </row>
    <row r="455" spans="6:9" s="58" customFormat="1" ht="12.75">
      <c r="F455" s="57"/>
      <c r="I455" s="57"/>
    </row>
    <row r="456" spans="6:9" s="58" customFormat="1" ht="12.75">
      <c r="F456" s="57"/>
      <c r="I456" s="57"/>
    </row>
    <row r="457" spans="6:9" s="58" customFormat="1" ht="12.75">
      <c r="F457" s="57"/>
      <c r="I457" s="57"/>
    </row>
    <row r="458" spans="6:9" s="58" customFormat="1" ht="12.75">
      <c r="F458" s="57"/>
      <c r="I458" s="57"/>
    </row>
    <row r="459" spans="6:9" s="58" customFormat="1" ht="12.75">
      <c r="F459" s="57"/>
      <c r="I459" s="57"/>
    </row>
    <row r="460" spans="6:9" s="58" customFormat="1" ht="12.75">
      <c r="F460" s="57"/>
      <c r="I460" s="57"/>
    </row>
    <row r="461" spans="6:9" s="58" customFormat="1" ht="12.75">
      <c r="F461" s="57"/>
      <c r="I461" s="57"/>
    </row>
    <row r="462" spans="6:9" s="58" customFormat="1" ht="12.75">
      <c r="F462" s="57"/>
      <c r="I462" s="57"/>
    </row>
    <row r="463" spans="6:9" s="58" customFormat="1" ht="12.75">
      <c r="F463" s="57"/>
      <c r="I463" s="57"/>
    </row>
    <row r="464" spans="6:9" s="58" customFormat="1" ht="12.75">
      <c r="F464" s="57"/>
      <c r="I464" s="57"/>
    </row>
    <row r="465" spans="6:9" s="58" customFormat="1" ht="12.75">
      <c r="F465" s="57"/>
      <c r="I465" s="57"/>
    </row>
    <row r="466" spans="6:9" s="58" customFormat="1" ht="12.75">
      <c r="F466" s="57"/>
      <c r="I466" s="57"/>
    </row>
    <row r="467" spans="6:9" s="58" customFormat="1" ht="12.75">
      <c r="F467" s="57"/>
      <c r="I467" s="57"/>
    </row>
    <row r="468" spans="6:9" s="58" customFormat="1" ht="12.75">
      <c r="F468" s="57"/>
      <c r="I468" s="57"/>
    </row>
    <row r="469" spans="6:9" s="58" customFormat="1" ht="12.75">
      <c r="F469" s="57"/>
      <c r="I469" s="57"/>
    </row>
    <row r="470" spans="6:9" s="58" customFormat="1" ht="12.75">
      <c r="F470" s="57"/>
      <c r="I470" s="57"/>
    </row>
    <row r="471" spans="6:9" s="58" customFormat="1" ht="12.75">
      <c r="F471" s="57"/>
      <c r="I471" s="57"/>
    </row>
    <row r="472" spans="6:9" s="58" customFormat="1" ht="12.75">
      <c r="F472" s="57"/>
      <c r="I472" s="57"/>
    </row>
    <row r="473" spans="6:9" s="58" customFormat="1" ht="12.75">
      <c r="F473" s="57"/>
      <c r="I473" s="57"/>
    </row>
    <row r="474" spans="6:9" s="58" customFormat="1" ht="12.75">
      <c r="F474" s="57"/>
      <c r="I474" s="57"/>
    </row>
    <row r="475" spans="6:9" s="58" customFormat="1" ht="12.75">
      <c r="F475" s="57"/>
      <c r="I475" s="57"/>
    </row>
    <row r="476" spans="6:9" s="58" customFormat="1" ht="12.75">
      <c r="F476" s="57"/>
      <c r="I476" s="57"/>
    </row>
    <row r="477" spans="6:9" s="58" customFormat="1" ht="12.75">
      <c r="F477" s="57"/>
      <c r="I477" s="57"/>
    </row>
    <row r="478" spans="6:9" s="58" customFormat="1" ht="12.75">
      <c r="F478" s="57"/>
      <c r="I478" s="57"/>
    </row>
    <row r="479" spans="6:9" s="58" customFormat="1" ht="12.75">
      <c r="F479" s="57"/>
      <c r="I479" s="57"/>
    </row>
    <row r="480" spans="6:9" s="58" customFormat="1" ht="12.75">
      <c r="F480" s="57"/>
      <c r="I480" s="57"/>
    </row>
    <row r="481" spans="6:9" s="58" customFormat="1" ht="12.75">
      <c r="F481" s="57"/>
      <c r="I481" s="57"/>
    </row>
    <row r="482" spans="6:9" s="58" customFormat="1" ht="12.75">
      <c r="F482" s="57"/>
      <c r="I482" s="57"/>
    </row>
    <row r="483" spans="6:9" s="58" customFormat="1" ht="12.75">
      <c r="F483" s="57"/>
      <c r="I483" s="57"/>
    </row>
    <row r="484" spans="6:9" s="58" customFormat="1" ht="12.75">
      <c r="F484" s="57"/>
      <c r="I484" s="57"/>
    </row>
    <row r="485" spans="6:9" s="58" customFormat="1" ht="12.75">
      <c r="F485" s="57"/>
      <c r="I485" s="57"/>
    </row>
    <row r="486" spans="6:9" s="58" customFormat="1" ht="12.75">
      <c r="F486" s="57"/>
      <c r="I486" s="57"/>
    </row>
    <row r="487" spans="6:9" s="58" customFormat="1" ht="12.75">
      <c r="F487" s="57"/>
      <c r="I487" s="57"/>
    </row>
    <row r="488" spans="6:9" s="58" customFormat="1" ht="12.75">
      <c r="F488" s="57"/>
      <c r="I488" s="57"/>
    </row>
    <row r="489" spans="6:9" s="58" customFormat="1" ht="12.75">
      <c r="F489" s="57"/>
      <c r="I489" s="57"/>
    </row>
    <row r="490" spans="6:9" s="58" customFormat="1" ht="12.75">
      <c r="F490" s="57"/>
      <c r="I490" s="57"/>
    </row>
    <row r="491" spans="6:9" s="58" customFormat="1" ht="12.75">
      <c r="F491" s="57"/>
      <c r="I491" s="57"/>
    </row>
    <row r="492" spans="6:9" s="58" customFormat="1" ht="12.75">
      <c r="F492" s="57"/>
      <c r="I492" s="57"/>
    </row>
    <row r="493" spans="6:9" s="58" customFormat="1" ht="12.75">
      <c r="F493" s="57"/>
      <c r="I493" s="57"/>
    </row>
    <row r="494" spans="6:9" s="58" customFormat="1" ht="12.75">
      <c r="F494" s="57"/>
      <c r="I494" s="57"/>
    </row>
    <row r="495" spans="6:9" s="58" customFormat="1" ht="12.75">
      <c r="F495" s="57"/>
      <c r="I495" s="57"/>
    </row>
    <row r="496" spans="6:9" s="58" customFormat="1" ht="12.75">
      <c r="F496" s="57"/>
      <c r="I496" s="57"/>
    </row>
    <row r="497" spans="6:9" s="58" customFormat="1" ht="12.75">
      <c r="F497" s="57"/>
      <c r="I497" s="57"/>
    </row>
    <row r="498" spans="6:9" s="58" customFormat="1" ht="12.75">
      <c r="F498" s="57"/>
      <c r="I498" s="57"/>
    </row>
    <row r="499" spans="6:9" s="58" customFormat="1" ht="12.75">
      <c r="F499" s="57"/>
      <c r="I499" s="57"/>
    </row>
    <row r="500" spans="6:9" s="58" customFormat="1" ht="12.75">
      <c r="F500" s="57"/>
      <c r="I500" s="57"/>
    </row>
    <row r="501" spans="6:9" s="58" customFormat="1" ht="12.75">
      <c r="F501" s="57"/>
      <c r="I501" s="57"/>
    </row>
    <row r="502" spans="6:9" s="58" customFormat="1" ht="12.75">
      <c r="F502" s="57"/>
      <c r="I502" s="57"/>
    </row>
    <row r="503" spans="6:9" s="58" customFormat="1" ht="12.75">
      <c r="F503" s="57"/>
      <c r="I503" s="57"/>
    </row>
    <row r="504" spans="6:9" s="58" customFormat="1" ht="12.75">
      <c r="F504" s="57"/>
      <c r="I504" s="57"/>
    </row>
    <row r="505" spans="6:9" s="58" customFormat="1" ht="12.75">
      <c r="F505" s="57"/>
      <c r="I505" s="57"/>
    </row>
    <row r="506" spans="6:9" s="58" customFormat="1" ht="12.75">
      <c r="F506" s="57"/>
      <c r="I506" s="57"/>
    </row>
    <row r="507" spans="6:9" s="58" customFormat="1" ht="12.75">
      <c r="F507" s="57"/>
      <c r="I507" s="57"/>
    </row>
    <row r="508" spans="6:9" s="58" customFormat="1" ht="12.75">
      <c r="F508" s="57"/>
      <c r="I508" s="57"/>
    </row>
    <row r="509" spans="6:9" s="58" customFormat="1" ht="12.75">
      <c r="F509" s="57"/>
      <c r="I509" s="57"/>
    </row>
    <row r="510" spans="6:9" s="58" customFormat="1" ht="12.75">
      <c r="F510" s="57"/>
      <c r="I510" s="57"/>
    </row>
    <row r="511" spans="6:9" s="58" customFormat="1" ht="12.75">
      <c r="F511" s="57"/>
      <c r="I511" s="57"/>
    </row>
    <row r="512" spans="6:9" s="58" customFormat="1" ht="12.75">
      <c r="F512" s="57"/>
      <c r="I512" s="57"/>
    </row>
    <row r="513" spans="6:9" s="58" customFormat="1" ht="12.75">
      <c r="F513" s="57"/>
      <c r="I513" s="57"/>
    </row>
    <row r="514" spans="6:9" s="58" customFormat="1" ht="12.75">
      <c r="F514" s="57"/>
      <c r="I514" s="57"/>
    </row>
    <row r="515" spans="6:9" s="58" customFormat="1" ht="12.75">
      <c r="F515" s="57"/>
      <c r="I515" s="57"/>
    </row>
    <row r="516" spans="6:9" s="58" customFormat="1" ht="12.75">
      <c r="F516" s="57"/>
      <c r="I516" s="57"/>
    </row>
    <row r="517" spans="6:9" s="58" customFormat="1" ht="12.75">
      <c r="F517" s="57"/>
      <c r="I517" s="57"/>
    </row>
    <row r="518" spans="6:9" s="58" customFormat="1" ht="12.75">
      <c r="F518" s="57"/>
      <c r="I518" s="57"/>
    </row>
    <row r="519" spans="6:9" s="58" customFormat="1" ht="12.75">
      <c r="F519" s="57"/>
      <c r="I519" s="57"/>
    </row>
    <row r="520" spans="6:9" s="58" customFormat="1" ht="12.75">
      <c r="F520" s="57"/>
      <c r="I520" s="57"/>
    </row>
    <row r="521" spans="6:9" s="58" customFormat="1" ht="12.75">
      <c r="F521" s="57"/>
      <c r="I521" s="57"/>
    </row>
    <row r="522" spans="6:9" s="58" customFormat="1" ht="12.75">
      <c r="F522" s="57"/>
      <c r="I522" s="57"/>
    </row>
    <row r="523" spans="6:9" s="58" customFormat="1" ht="12.75">
      <c r="F523" s="57"/>
      <c r="I523" s="57"/>
    </row>
    <row r="524" spans="6:9" s="58" customFormat="1" ht="12.75">
      <c r="F524" s="57"/>
      <c r="I524" s="57"/>
    </row>
    <row r="525" spans="6:9" s="58" customFormat="1" ht="12.75">
      <c r="F525" s="57"/>
      <c r="I525" s="57"/>
    </row>
    <row r="526" spans="6:9" s="58" customFormat="1" ht="12.75">
      <c r="F526" s="57"/>
      <c r="I526" s="57"/>
    </row>
    <row r="527" spans="6:9" s="58" customFormat="1" ht="12.75">
      <c r="F527" s="57"/>
      <c r="I527" s="57"/>
    </row>
    <row r="528" spans="6:9" s="58" customFormat="1" ht="12.75">
      <c r="F528" s="57"/>
      <c r="I528" s="57"/>
    </row>
    <row r="529" spans="6:9" s="58" customFormat="1" ht="12.75">
      <c r="F529" s="57"/>
      <c r="I529" s="57"/>
    </row>
    <row r="530" spans="6:9" s="58" customFormat="1" ht="12.75">
      <c r="F530" s="57"/>
      <c r="I530" s="57"/>
    </row>
    <row r="531" spans="6:9" s="58" customFormat="1" ht="12.75">
      <c r="F531" s="57"/>
      <c r="I531" s="57"/>
    </row>
    <row r="532" spans="6:9" s="58" customFormat="1" ht="12.75">
      <c r="F532" s="57"/>
      <c r="I532" s="57"/>
    </row>
    <row r="533" spans="6:9" s="58" customFormat="1" ht="12.75">
      <c r="F533" s="57"/>
      <c r="I533" s="57"/>
    </row>
    <row r="534" spans="6:9" s="58" customFormat="1" ht="12.75">
      <c r="F534" s="57"/>
      <c r="I534" s="57"/>
    </row>
    <row r="535" spans="6:9" s="58" customFormat="1" ht="12.75">
      <c r="F535" s="57"/>
      <c r="I535" s="57"/>
    </row>
    <row r="536" spans="6:9" s="58" customFormat="1" ht="12.75">
      <c r="F536" s="57"/>
      <c r="I536" s="57"/>
    </row>
    <row r="537" spans="6:9" s="58" customFormat="1" ht="12.75">
      <c r="F537" s="57"/>
      <c r="I537" s="57"/>
    </row>
    <row r="538" spans="6:9" s="58" customFormat="1" ht="12.75">
      <c r="F538" s="57"/>
      <c r="I538" s="57"/>
    </row>
    <row r="539" spans="6:9" s="58" customFormat="1" ht="12.75">
      <c r="F539" s="57"/>
      <c r="I539" s="57"/>
    </row>
    <row r="540" spans="6:9" s="58" customFormat="1" ht="12.75">
      <c r="F540" s="57"/>
      <c r="I540" s="57"/>
    </row>
    <row r="541" spans="6:9" s="58" customFormat="1" ht="12.75">
      <c r="F541" s="57"/>
      <c r="I541" s="57"/>
    </row>
    <row r="542" spans="6:9" s="58" customFormat="1" ht="12.75">
      <c r="F542" s="57"/>
      <c r="I542" s="57"/>
    </row>
    <row r="543" spans="6:9" s="58" customFormat="1" ht="12.75">
      <c r="F543" s="57"/>
      <c r="I543" s="57"/>
    </row>
    <row r="544" spans="6:9" s="58" customFormat="1" ht="12.75">
      <c r="F544" s="57"/>
      <c r="I544" s="57"/>
    </row>
    <row r="545" spans="6:9" s="58" customFormat="1" ht="12.75">
      <c r="F545" s="57"/>
      <c r="I545" s="57"/>
    </row>
    <row r="546" spans="6:9" s="58" customFormat="1" ht="12.75">
      <c r="F546" s="57"/>
      <c r="I546" s="57"/>
    </row>
    <row r="547" spans="6:9" s="58" customFormat="1" ht="12.75">
      <c r="F547" s="57"/>
      <c r="I547" s="57"/>
    </row>
    <row r="548" spans="6:9" s="58" customFormat="1" ht="12.75">
      <c r="F548" s="57"/>
      <c r="I548" s="57"/>
    </row>
    <row r="549" spans="6:9" s="58" customFormat="1" ht="12.75">
      <c r="F549" s="57"/>
      <c r="I549" s="57"/>
    </row>
    <row r="550" spans="6:9" s="58" customFormat="1" ht="12.75">
      <c r="F550" s="57"/>
      <c r="I550" s="57"/>
    </row>
    <row r="551" spans="6:9" s="58" customFormat="1" ht="12.75">
      <c r="F551" s="57"/>
      <c r="I551" s="57"/>
    </row>
    <row r="552" spans="6:9" s="58" customFormat="1" ht="12.75">
      <c r="F552" s="57"/>
      <c r="I552" s="57"/>
    </row>
    <row r="553" spans="6:9" s="58" customFormat="1" ht="12.75">
      <c r="F553" s="57"/>
      <c r="I553" s="57"/>
    </row>
    <row r="554" spans="6:9" s="58" customFormat="1" ht="12.75">
      <c r="F554" s="57"/>
      <c r="I554" s="57"/>
    </row>
    <row r="555" spans="6:9" s="58" customFormat="1" ht="12.75">
      <c r="F555" s="57"/>
      <c r="I555" s="57"/>
    </row>
    <row r="556" spans="6:9" s="58" customFormat="1" ht="12.75">
      <c r="F556" s="57"/>
      <c r="I556" s="57"/>
    </row>
    <row r="557" spans="6:9" s="58" customFormat="1" ht="12.75">
      <c r="F557" s="57"/>
      <c r="I557" s="57"/>
    </row>
    <row r="558" spans="6:9" s="58" customFormat="1" ht="12.75">
      <c r="F558" s="57"/>
      <c r="I558" s="57"/>
    </row>
    <row r="559" spans="6:9" s="58" customFormat="1" ht="12.75">
      <c r="F559" s="57"/>
      <c r="I559" s="57"/>
    </row>
    <row r="560" spans="6:9" s="58" customFormat="1" ht="12.75">
      <c r="F560" s="57"/>
      <c r="I560" s="57"/>
    </row>
    <row r="561" spans="6:9" s="58" customFormat="1" ht="12.75">
      <c r="F561" s="57"/>
      <c r="I561" s="57"/>
    </row>
    <row r="562" spans="6:9" s="58" customFormat="1" ht="12.75">
      <c r="F562" s="57"/>
      <c r="I562" s="57"/>
    </row>
    <row r="563" spans="6:9" s="58" customFormat="1" ht="12.75">
      <c r="F563" s="57"/>
      <c r="I563" s="57"/>
    </row>
    <row r="564" spans="6:9" s="58" customFormat="1" ht="12.75">
      <c r="F564" s="57"/>
      <c r="I564" s="57"/>
    </row>
    <row r="565" spans="6:9" s="58" customFormat="1" ht="12.75">
      <c r="F565" s="57"/>
      <c r="I565" s="57"/>
    </row>
    <row r="566" spans="6:9" s="58" customFormat="1" ht="12.75">
      <c r="F566" s="57"/>
      <c r="I566" s="57"/>
    </row>
    <row r="567" spans="6:9" s="58" customFormat="1" ht="12.75">
      <c r="F567" s="57"/>
      <c r="I567" s="57"/>
    </row>
    <row r="568" spans="6:9" s="58" customFormat="1" ht="12.75">
      <c r="F568" s="57"/>
      <c r="I568" s="57"/>
    </row>
    <row r="569" spans="6:9" s="58" customFormat="1" ht="12.75">
      <c r="F569" s="57"/>
      <c r="I569" s="57"/>
    </row>
    <row r="570" spans="6:9" s="58" customFormat="1" ht="12.75">
      <c r="F570" s="57"/>
      <c r="I570" s="57"/>
    </row>
    <row r="571" spans="6:9" s="58" customFormat="1" ht="12.75">
      <c r="F571" s="57"/>
      <c r="I571" s="57"/>
    </row>
    <row r="572" spans="6:9" s="58" customFormat="1" ht="12.75">
      <c r="F572" s="57"/>
      <c r="I572" s="57"/>
    </row>
    <row r="573" spans="6:9" s="58" customFormat="1" ht="12.75">
      <c r="F573" s="57"/>
      <c r="I573" s="57"/>
    </row>
    <row r="574" spans="6:9" s="58" customFormat="1" ht="12.75">
      <c r="F574" s="57"/>
      <c r="I574" s="57"/>
    </row>
    <row r="575" spans="6:9" s="58" customFormat="1" ht="12.75">
      <c r="F575" s="57"/>
      <c r="I575" s="57"/>
    </row>
    <row r="576" spans="6:9" s="58" customFormat="1" ht="12.75">
      <c r="F576" s="57"/>
      <c r="I576" s="57"/>
    </row>
    <row r="577" spans="6:9" s="58" customFormat="1" ht="12.75">
      <c r="F577" s="57"/>
      <c r="I577" s="57"/>
    </row>
    <row r="578" spans="6:9" s="58" customFormat="1" ht="12.75">
      <c r="F578" s="57"/>
      <c r="I578" s="57"/>
    </row>
    <row r="579" spans="6:9" s="58" customFormat="1" ht="12.75">
      <c r="F579" s="57"/>
      <c r="I579" s="57"/>
    </row>
    <row r="580" spans="6:9" s="58" customFormat="1" ht="12.75">
      <c r="F580" s="57"/>
      <c r="I580" s="57"/>
    </row>
    <row r="581" spans="6:9" s="58" customFormat="1" ht="12.75">
      <c r="F581" s="57"/>
      <c r="I581" s="57"/>
    </row>
    <row r="582" spans="6:9" s="58" customFormat="1" ht="12.75">
      <c r="F582" s="57"/>
      <c r="I582" s="57"/>
    </row>
    <row r="583" spans="6:9" s="58" customFormat="1" ht="12.75">
      <c r="F583" s="57"/>
      <c r="I583" s="57"/>
    </row>
    <row r="584" spans="6:9" s="58" customFormat="1" ht="12.75">
      <c r="F584" s="57"/>
      <c r="I584" s="57"/>
    </row>
    <row r="585" spans="6:9" s="58" customFormat="1" ht="12.75">
      <c r="F585" s="57"/>
      <c r="I585" s="57"/>
    </row>
    <row r="586" spans="6:9" s="58" customFormat="1" ht="12.75">
      <c r="F586" s="57"/>
      <c r="I586" s="57"/>
    </row>
    <row r="587" spans="6:9" s="58" customFormat="1" ht="12.75">
      <c r="F587" s="57"/>
      <c r="I587" s="57"/>
    </row>
    <row r="588" spans="6:9" s="58" customFormat="1" ht="12.75">
      <c r="F588" s="57"/>
      <c r="I588" s="57"/>
    </row>
    <row r="589" spans="6:9" s="58" customFormat="1" ht="12.75">
      <c r="F589" s="57"/>
      <c r="I589" s="57"/>
    </row>
    <row r="590" spans="6:9" s="58" customFormat="1" ht="12.75">
      <c r="F590" s="57"/>
      <c r="I590" s="57"/>
    </row>
    <row r="591" spans="6:9" s="58" customFormat="1" ht="12.75">
      <c r="F591" s="57"/>
      <c r="I591" s="57"/>
    </row>
    <row r="592" spans="6:9" s="58" customFormat="1" ht="12.75">
      <c r="F592" s="57"/>
      <c r="I592" s="57"/>
    </row>
    <row r="593" spans="6:9" s="58" customFormat="1" ht="12.75">
      <c r="F593" s="57"/>
      <c r="I593" s="57"/>
    </row>
    <row r="594" spans="6:9" s="58" customFormat="1" ht="12.75">
      <c r="F594" s="57"/>
      <c r="I594" s="57"/>
    </row>
    <row r="595" spans="6:9" s="58" customFormat="1" ht="12.75">
      <c r="F595" s="57"/>
      <c r="I595" s="57"/>
    </row>
    <row r="596" spans="6:9" s="58" customFormat="1" ht="12.75">
      <c r="F596" s="57"/>
      <c r="I596" s="57"/>
    </row>
    <row r="597" spans="6:9" s="58" customFormat="1" ht="12.75">
      <c r="F597" s="57"/>
      <c r="I597" s="57"/>
    </row>
    <row r="598" spans="6:9" s="58" customFormat="1" ht="12.75">
      <c r="F598" s="57"/>
      <c r="I598" s="57"/>
    </row>
    <row r="599" spans="6:9" s="58" customFormat="1" ht="12.75">
      <c r="F599" s="57"/>
      <c r="I599" s="57"/>
    </row>
    <row r="600" spans="6:9" s="58" customFormat="1" ht="12.75">
      <c r="F600" s="57"/>
      <c r="I600" s="57"/>
    </row>
    <row r="601" spans="6:9" s="58" customFormat="1" ht="12.75">
      <c r="F601" s="57"/>
      <c r="I601" s="57"/>
    </row>
    <row r="602" spans="6:9" s="58" customFormat="1" ht="12.75">
      <c r="F602" s="57"/>
      <c r="I602" s="57"/>
    </row>
    <row r="603" spans="6:9" s="58" customFormat="1" ht="12.75">
      <c r="F603" s="57"/>
      <c r="I603" s="57"/>
    </row>
    <row r="604" spans="6:9" s="58" customFormat="1" ht="12.75">
      <c r="F604" s="57"/>
      <c r="I604" s="57"/>
    </row>
    <row r="605" spans="6:9" s="58" customFormat="1" ht="12.75">
      <c r="F605" s="57"/>
      <c r="I605" s="57"/>
    </row>
    <row r="606" spans="6:9" s="58" customFormat="1" ht="12.75">
      <c r="F606" s="57"/>
      <c r="I606" s="57"/>
    </row>
    <row r="607" spans="6:9" s="58" customFormat="1" ht="12.75">
      <c r="F607" s="57"/>
      <c r="I607" s="57"/>
    </row>
    <row r="608" spans="6:9" s="58" customFormat="1" ht="12.75">
      <c r="F608" s="57"/>
      <c r="I608" s="57"/>
    </row>
    <row r="609" spans="6:9" s="58" customFormat="1" ht="12.75">
      <c r="F609" s="57"/>
      <c r="I609" s="57"/>
    </row>
    <row r="610" spans="6:9" s="58" customFormat="1" ht="12.75">
      <c r="F610" s="57"/>
      <c r="I610" s="57"/>
    </row>
    <row r="611" spans="6:9" s="58" customFormat="1" ht="12.75">
      <c r="F611" s="57"/>
      <c r="I611" s="57"/>
    </row>
    <row r="612" spans="6:9" s="58" customFormat="1" ht="12.75">
      <c r="F612" s="57"/>
      <c r="I612" s="57"/>
    </row>
    <row r="613" spans="6:9" s="58" customFormat="1" ht="12.75">
      <c r="F613" s="57"/>
      <c r="I613" s="57"/>
    </row>
    <row r="614" spans="6:9" s="58" customFormat="1" ht="12.75">
      <c r="F614" s="57"/>
      <c r="I614" s="57"/>
    </row>
    <row r="615" spans="6:9" s="58" customFormat="1" ht="12.75">
      <c r="F615" s="57"/>
      <c r="I615" s="57"/>
    </row>
    <row r="616" spans="6:9" s="58" customFormat="1" ht="12.75">
      <c r="F616" s="57"/>
      <c r="I616" s="57"/>
    </row>
    <row r="617" spans="6:9" s="58" customFormat="1" ht="12.75">
      <c r="F617" s="57"/>
      <c r="I617" s="57"/>
    </row>
    <row r="618" spans="6:9" s="58" customFormat="1" ht="12.75">
      <c r="F618" s="57"/>
      <c r="I618" s="57"/>
    </row>
    <row r="619" spans="6:9" s="58" customFormat="1" ht="12.75">
      <c r="F619" s="57"/>
      <c r="I619" s="57"/>
    </row>
    <row r="620" spans="6:9" s="58" customFormat="1" ht="12.75">
      <c r="F620" s="57"/>
      <c r="I620" s="57"/>
    </row>
    <row r="621" spans="6:9" s="58" customFormat="1" ht="12.75">
      <c r="F621" s="57"/>
      <c r="I621" s="57"/>
    </row>
    <row r="622" spans="6:9" s="58" customFormat="1" ht="12.75">
      <c r="F622" s="57"/>
      <c r="I622" s="57"/>
    </row>
    <row r="623" spans="6:9" s="58" customFormat="1" ht="12.75">
      <c r="F623" s="57"/>
      <c r="I623" s="57"/>
    </row>
    <row r="624" spans="6:9" s="58" customFormat="1" ht="12.75">
      <c r="F624" s="57"/>
      <c r="I624" s="57"/>
    </row>
    <row r="625" spans="6:9" s="58" customFormat="1" ht="12.75">
      <c r="F625" s="57"/>
      <c r="I625" s="57"/>
    </row>
    <row r="626" spans="6:9" s="58" customFormat="1" ht="12.75">
      <c r="F626" s="57"/>
      <c r="I626" s="57"/>
    </row>
    <row r="627" spans="6:9" s="58" customFormat="1" ht="12.75">
      <c r="F627" s="57"/>
      <c r="I627" s="57"/>
    </row>
    <row r="628" spans="6:9" s="58" customFormat="1" ht="12.75">
      <c r="F628" s="57"/>
      <c r="I628" s="57"/>
    </row>
    <row r="629" spans="6:9" s="58" customFormat="1" ht="12.75">
      <c r="F629" s="57"/>
      <c r="I629" s="57"/>
    </row>
    <row r="630" spans="6:9" s="58" customFormat="1" ht="12.75">
      <c r="F630" s="57"/>
      <c r="I630" s="57"/>
    </row>
    <row r="631" spans="6:9" s="58" customFormat="1" ht="12.75">
      <c r="F631" s="57"/>
      <c r="I631" s="57"/>
    </row>
    <row r="632" spans="6:9" s="58" customFormat="1" ht="12.75">
      <c r="F632" s="57"/>
      <c r="I632" s="57"/>
    </row>
    <row r="633" spans="6:9" s="58" customFormat="1" ht="12.75">
      <c r="F633" s="57"/>
      <c r="I633" s="57"/>
    </row>
    <row r="634" spans="6:9" s="58" customFormat="1" ht="12.75">
      <c r="F634" s="57"/>
      <c r="I634" s="57"/>
    </row>
    <row r="635" spans="6:9" s="58" customFormat="1" ht="12.75">
      <c r="F635" s="57"/>
      <c r="I635" s="57"/>
    </row>
    <row r="636" spans="6:9" s="58" customFormat="1" ht="12.75">
      <c r="F636" s="57"/>
      <c r="I636" s="57"/>
    </row>
    <row r="637" spans="6:9" s="58" customFormat="1" ht="12.75">
      <c r="F637" s="57"/>
      <c r="I637" s="57"/>
    </row>
    <row r="638" spans="6:9" s="58" customFormat="1" ht="12.75">
      <c r="F638" s="57"/>
      <c r="I638" s="57"/>
    </row>
    <row r="639" spans="6:9" s="58" customFormat="1" ht="12.75">
      <c r="F639" s="57"/>
      <c r="I639" s="57"/>
    </row>
    <row r="640" spans="6:9" s="58" customFormat="1" ht="12.75">
      <c r="F640" s="57"/>
      <c r="I640" s="57"/>
    </row>
    <row r="641" spans="6:9" s="58" customFormat="1" ht="12.75">
      <c r="F641" s="57"/>
      <c r="I641" s="57"/>
    </row>
    <row r="642" spans="6:9" s="58" customFormat="1" ht="12.75">
      <c r="F642" s="57"/>
      <c r="I642" s="57"/>
    </row>
    <row r="643" spans="6:9" s="58" customFormat="1" ht="12.75">
      <c r="F643" s="57"/>
      <c r="I643" s="57"/>
    </row>
    <row r="644" spans="6:9" s="58" customFormat="1" ht="12.75">
      <c r="F644" s="57"/>
      <c r="I644" s="57"/>
    </row>
    <row r="645" spans="6:9" s="58" customFormat="1" ht="12.75">
      <c r="F645" s="57"/>
      <c r="I645" s="57"/>
    </row>
    <row r="646" spans="6:9" s="58" customFormat="1" ht="12.75">
      <c r="F646" s="57"/>
      <c r="I646" s="57"/>
    </row>
    <row r="647" spans="6:9" s="58" customFormat="1" ht="12.75">
      <c r="F647" s="57"/>
      <c r="I647" s="57"/>
    </row>
    <row r="648" spans="6:9" s="58" customFormat="1" ht="12.75">
      <c r="F648" s="57"/>
      <c r="I648" s="57"/>
    </row>
    <row r="649" spans="6:9" s="58" customFormat="1" ht="12.75">
      <c r="F649" s="57"/>
      <c r="I649" s="57"/>
    </row>
    <row r="650" spans="6:9" s="58" customFormat="1" ht="12.75">
      <c r="F650" s="57"/>
      <c r="I650" s="57"/>
    </row>
    <row r="651" spans="6:9" s="58" customFormat="1" ht="12.75">
      <c r="F651" s="57"/>
      <c r="I651" s="57"/>
    </row>
    <row r="652" spans="6:9" s="58" customFormat="1" ht="12.75">
      <c r="F652" s="57"/>
      <c r="I652" s="57"/>
    </row>
    <row r="653" spans="6:9" s="58" customFormat="1" ht="12.75">
      <c r="F653" s="57"/>
      <c r="I653" s="57"/>
    </row>
    <row r="654" spans="6:9" s="58" customFormat="1" ht="12.75">
      <c r="F654" s="57"/>
      <c r="I654" s="57"/>
    </row>
    <row r="655" spans="6:9" s="58" customFormat="1" ht="12.75">
      <c r="F655" s="57"/>
      <c r="I655" s="57"/>
    </row>
    <row r="656" spans="6:9" s="58" customFormat="1" ht="12.75">
      <c r="F656" s="57"/>
      <c r="I656" s="57"/>
    </row>
    <row r="657" spans="6:9" s="58" customFormat="1" ht="12.75">
      <c r="F657" s="57"/>
      <c r="I657" s="57"/>
    </row>
    <row r="658" spans="6:9" s="58" customFormat="1" ht="12.75">
      <c r="F658" s="57"/>
      <c r="I658" s="57"/>
    </row>
    <row r="659" spans="6:9" s="58" customFormat="1" ht="12.75">
      <c r="F659" s="57"/>
      <c r="I659" s="57"/>
    </row>
    <row r="660" spans="6:9" s="58" customFormat="1" ht="12.75">
      <c r="F660" s="57"/>
      <c r="I660" s="57"/>
    </row>
    <row r="661" spans="6:9" s="58" customFormat="1" ht="12.75">
      <c r="F661" s="57"/>
      <c r="I661" s="57"/>
    </row>
    <row r="662" spans="6:9" s="58" customFormat="1" ht="12.75">
      <c r="F662" s="57"/>
      <c r="I662" s="57"/>
    </row>
    <row r="663" spans="6:9" s="58" customFormat="1" ht="12.75">
      <c r="F663" s="57"/>
      <c r="I663" s="57"/>
    </row>
    <row r="664" spans="6:9" s="58" customFormat="1" ht="12.75">
      <c r="F664" s="57"/>
      <c r="I664" s="57"/>
    </row>
    <row r="665" spans="6:9" s="58" customFormat="1" ht="12.75">
      <c r="F665" s="57"/>
      <c r="I665" s="57"/>
    </row>
    <row r="666" spans="6:9" s="58" customFormat="1" ht="12.75">
      <c r="F666" s="57"/>
      <c r="I666" s="57"/>
    </row>
    <row r="667" spans="6:9" s="58" customFormat="1" ht="12.75">
      <c r="F667" s="57"/>
      <c r="I667" s="57"/>
    </row>
    <row r="668" spans="6:9" s="58" customFormat="1" ht="12.75">
      <c r="F668" s="57"/>
      <c r="I668" s="57"/>
    </row>
    <row r="669" spans="6:9" s="58" customFormat="1" ht="12.75">
      <c r="F669" s="57"/>
      <c r="I669" s="57"/>
    </row>
    <row r="670" spans="6:9" s="58" customFormat="1" ht="12.75">
      <c r="F670" s="57"/>
      <c r="I670" s="57"/>
    </row>
    <row r="671" spans="6:9" s="58" customFormat="1" ht="12.75">
      <c r="F671" s="57"/>
      <c r="I671" s="57"/>
    </row>
    <row r="672" spans="6:9" s="58" customFormat="1" ht="12.75">
      <c r="F672" s="57"/>
      <c r="I672" s="57"/>
    </row>
    <row r="673" spans="6:9" s="58" customFormat="1" ht="12.75">
      <c r="F673" s="57"/>
      <c r="I673" s="57"/>
    </row>
    <row r="674" spans="6:9" s="58" customFormat="1" ht="12.75">
      <c r="F674" s="57"/>
      <c r="I674" s="57"/>
    </row>
    <row r="675" spans="6:9" s="58" customFormat="1" ht="12.75">
      <c r="F675" s="57"/>
      <c r="I675" s="57"/>
    </row>
    <row r="676" spans="6:9" s="58" customFormat="1" ht="12.75">
      <c r="F676" s="57"/>
      <c r="I676" s="57"/>
    </row>
    <row r="677" spans="6:9" s="58" customFormat="1" ht="12.75">
      <c r="F677" s="57"/>
      <c r="I677" s="57"/>
    </row>
    <row r="678" spans="6:9" s="58" customFormat="1" ht="12.75">
      <c r="F678" s="57"/>
      <c r="I678" s="57"/>
    </row>
    <row r="679" spans="6:9" s="58" customFormat="1" ht="12.75">
      <c r="F679" s="57"/>
      <c r="I679" s="57"/>
    </row>
    <row r="680" spans="6:9" s="58" customFormat="1" ht="12.75">
      <c r="F680" s="57"/>
      <c r="I680" s="57"/>
    </row>
    <row r="681" spans="6:9" s="58" customFormat="1" ht="12.75">
      <c r="F681" s="57"/>
      <c r="I681" s="57"/>
    </row>
    <row r="682" spans="6:9" s="58" customFormat="1" ht="12.75">
      <c r="F682" s="57"/>
      <c r="I682" s="57"/>
    </row>
    <row r="683" spans="6:9" s="58" customFormat="1" ht="12.75">
      <c r="F683" s="57"/>
      <c r="I683" s="57"/>
    </row>
    <row r="684" spans="6:9" s="58" customFormat="1" ht="12.75">
      <c r="F684" s="57"/>
      <c r="I684" s="57"/>
    </row>
    <row r="685" spans="6:9" s="58" customFormat="1" ht="12.75">
      <c r="F685" s="57"/>
      <c r="I685" s="57"/>
    </row>
    <row r="686" spans="6:9" s="58" customFormat="1" ht="12.75">
      <c r="F686" s="57"/>
      <c r="I686" s="57"/>
    </row>
    <row r="687" spans="6:9" s="58" customFormat="1" ht="12.75">
      <c r="F687" s="57"/>
      <c r="I687" s="57"/>
    </row>
    <row r="688" spans="6:9" s="58" customFormat="1" ht="12.75">
      <c r="F688" s="57"/>
      <c r="I688" s="57"/>
    </row>
    <row r="689" spans="6:9" s="58" customFormat="1" ht="12.75">
      <c r="F689" s="57"/>
      <c r="I689" s="57"/>
    </row>
    <row r="690" spans="6:9" s="58" customFormat="1" ht="12.75">
      <c r="F690" s="57"/>
      <c r="I690" s="57"/>
    </row>
    <row r="691" spans="6:9" s="58" customFormat="1" ht="12.75">
      <c r="F691" s="57"/>
      <c r="I691" s="57"/>
    </row>
    <row r="692" spans="6:9" s="58" customFormat="1" ht="12.75">
      <c r="F692" s="57"/>
      <c r="I692" s="57"/>
    </row>
    <row r="693" spans="6:9" s="58" customFormat="1" ht="12.75">
      <c r="F693" s="57"/>
      <c r="I693" s="57"/>
    </row>
    <row r="694" spans="6:9" s="58" customFormat="1" ht="12.75">
      <c r="F694" s="57"/>
      <c r="I694" s="57"/>
    </row>
    <row r="695" spans="6:9" s="58" customFormat="1" ht="12.75">
      <c r="F695" s="57"/>
      <c r="I695" s="57"/>
    </row>
    <row r="696" spans="6:9" s="58" customFormat="1" ht="12.75">
      <c r="F696" s="57"/>
      <c r="I696" s="57"/>
    </row>
    <row r="697" spans="6:9" s="58" customFormat="1" ht="12.75">
      <c r="F697" s="57"/>
      <c r="I697" s="57"/>
    </row>
    <row r="698" spans="6:9" s="58" customFormat="1" ht="12.75">
      <c r="F698" s="57"/>
      <c r="I698" s="57"/>
    </row>
    <row r="699" spans="6:9" s="58" customFormat="1" ht="12.75">
      <c r="F699" s="57"/>
      <c r="I699" s="57"/>
    </row>
    <row r="700" spans="6:9" s="58" customFormat="1" ht="12.75">
      <c r="F700" s="57"/>
      <c r="I700" s="57"/>
    </row>
    <row r="701" spans="6:9" s="58" customFormat="1" ht="12.75">
      <c r="F701" s="57"/>
      <c r="I701" s="57"/>
    </row>
    <row r="702" spans="6:9" s="58" customFormat="1" ht="12.75">
      <c r="F702" s="57"/>
      <c r="I702" s="57"/>
    </row>
    <row r="703" spans="6:9" s="58" customFormat="1" ht="12.75">
      <c r="F703" s="57"/>
      <c r="I703" s="57"/>
    </row>
    <row r="704" spans="6:9" s="58" customFormat="1" ht="12.75">
      <c r="F704" s="57"/>
      <c r="I704" s="57"/>
    </row>
    <row r="705" spans="6:9" s="58" customFormat="1" ht="12.75">
      <c r="F705" s="57"/>
      <c r="I705" s="57"/>
    </row>
    <row r="706" spans="6:9" s="58" customFormat="1" ht="12.75">
      <c r="F706" s="57"/>
      <c r="I706" s="57"/>
    </row>
    <row r="707" spans="6:9" s="58" customFormat="1" ht="12.75">
      <c r="F707" s="57"/>
      <c r="I707" s="57"/>
    </row>
    <row r="708" spans="6:9" s="58" customFormat="1" ht="12.75">
      <c r="F708" s="57"/>
      <c r="I708" s="57"/>
    </row>
    <row r="709" spans="6:9" s="58" customFormat="1" ht="12.75">
      <c r="F709" s="57"/>
      <c r="I709" s="57"/>
    </row>
    <row r="710" spans="6:9" s="58" customFormat="1" ht="12.75">
      <c r="F710" s="57"/>
      <c r="I710" s="57"/>
    </row>
    <row r="711" spans="6:9" s="58" customFormat="1" ht="12.75">
      <c r="F711" s="57"/>
      <c r="I711" s="57"/>
    </row>
    <row r="712" spans="6:9" s="58" customFormat="1" ht="12.75">
      <c r="F712" s="57"/>
      <c r="I712" s="57"/>
    </row>
    <row r="713" spans="6:9" s="58" customFormat="1" ht="12.75">
      <c r="F713" s="57"/>
      <c r="I713" s="57"/>
    </row>
    <row r="714" spans="6:9" s="58" customFormat="1" ht="12.75">
      <c r="F714" s="57"/>
      <c r="I714" s="57"/>
    </row>
    <row r="715" spans="6:9" s="58" customFormat="1" ht="12.75">
      <c r="F715" s="57"/>
      <c r="I715" s="57"/>
    </row>
    <row r="716" spans="6:9" s="58" customFormat="1" ht="12.75">
      <c r="F716" s="57"/>
      <c r="I716" s="57"/>
    </row>
    <row r="717" spans="6:9" s="58" customFormat="1" ht="12.75">
      <c r="F717" s="57"/>
      <c r="I717" s="57"/>
    </row>
    <row r="718" spans="6:9" s="58" customFormat="1" ht="12.75">
      <c r="F718" s="57"/>
      <c r="I718" s="57"/>
    </row>
    <row r="719" spans="6:9" s="58" customFormat="1" ht="12.75">
      <c r="F719" s="57"/>
      <c r="I719" s="57"/>
    </row>
    <row r="720" spans="6:9" s="58" customFormat="1" ht="12.75">
      <c r="F720" s="57"/>
      <c r="I720" s="57"/>
    </row>
    <row r="721" spans="6:9" s="58" customFormat="1" ht="12.75">
      <c r="F721" s="57"/>
      <c r="I721" s="57"/>
    </row>
    <row r="722" spans="6:9" s="58" customFormat="1" ht="12.75">
      <c r="F722" s="57"/>
      <c r="I722" s="57"/>
    </row>
    <row r="723" spans="6:9" s="58" customFormat="1" ht="12.75">
      <c r="F723" s="57"/>
      <c r="I723" s="57"/>
    </row>
    <row r="724" spans="6:9" s="58" customFormat="1" ht="12.75">
      <c r="F724" s="57"/>
      <c r="I724" s="57"/>
    </row>
    <row r="725" spans="6:9" s="58" customFormat="1" ht="12.75">
      <c r="F725" s="57"/>
      <c r="I725" s="57"/>
    </row>
    <row r="726" spans="6:9" s="58" customFormat="1" ht="12.75">
      <c r="F726" s="57"/>
      <c r="I726" s="57"/>
    </row>
    <row r="727" spans="6:9" s="58" customFormat="1" ht="12.75">
      <c r="F727" s="57"/>
      <c r="I727" s="57"/>
    </row>
    <row r="728" spans="6:9" s="58" customFormat="1" ht="12.75">
      <c r="F728" s="57"/>
      <c r="I728" s="57"/>
    </row>
    <row r="729" spans="6:9" s="58" customFormat="1" ht="12.75">
      <c r="F729" s="57"/>
      <c r="I729" s="57"/>
    </row>
    <row r="730" spans="6:9" s="58" customFormat="1" ht="12.75">
      <c r="F730" s="57"/>
      <c r="I730" s="57"/>
    </row>
    <row r="731" spans="6:9" s="58" customFormat="1" ht="12.75">
      <c r="F731" s="57"/>
      <c r="I731" s="57"/>
    </row>
    <row r="732" spans="6:9" s="58" customFormat="1" ht="12.75">
      <c r="F732" s="57"/>
      <c r="I732" s="57"/>
    </row>
    <row r="733" spans="6:9" s="58" customFormat="1" ht="12.75">
      <c r="F733" s="57"/>
      <c r="I733" s="57"/>
    </row>
    <row r="734" spans="6:9" s="58" customFormat="1" ht="12.75">
      <c r="F734" s="57"/>
      <c r="I734" s="57"/>
    </row>
    <row r="735" spans="6:9" s="58" customFormat="1" ht="12.75">
      <c r="F735" s="57"/>
      <c r="I735" s="57"/>
    </row>
    <row r="736" spans="6:9" s="58" customFormat="1" ht="12.75">
      <c r="F736" s="57"/>
      <c r="I736" s="57"/>
    </row>
    <row r="737" spans="6:9" s="58" customFormat="1" ht="12.75">
      <c r="F737" s="57"/>
      <c r="I737" s="57"/>
    </row>
    <row r="738" spans="6:9" s="58" customFormat="1" ht="12.75">
      <c r="F738" s="57"/>
      <c r="I738" s="57"/>
    </row>
    <row r="739" spans="6:9" s="58" customFormat="1" ht="12.75">
      <c r="F739" s="57"/>
      <c r="I739" s="57"/>
    </row>
    <row r="740" spans="6:9" s="58" customFormat="1" ht="12.75">
      <c r="F740" s="57"/>
      <c r="I740" s="57"/>
    </row>
    <row r="741" spans="6:9" s="58" customFormat="1" ht="12.75">
      <c r="F741" s="57"/>
      <c r="I741" s="57"/>
    </row>
    <row r="742" spans="6:9" s="58" customFormat="1" ht="12.75">
      <c r="F742" s="57"/>
      <c r="I742" s="57"/>
    </row>
    <row r="743" spans="6:9" s="58" customFormat="1" ht="12.75">
      <c r="F743" s="57"/>
      <c r="I743" s="57"/>
    </row>
    <row r="744" spans="6:9" s="58" customFormat="1" ht="12.75">
      <c r="F744" s="57"/>
      <c r="I744" s="57"/>
    </row>
    <row r="745" spans="6:9" s="58" customFormat="1" ht="12.75">
      <c r="F745" s="57"/>
      <c r="I745" s="57"/>
    </row>
    <row r="746" spans="6:9" s="58" customFormat="1" ht="12.75">
      <c r="F746" s="57"/>
      <c r="I746" s="57"/>
    </row>
    <row r="747" spans="6:9" s="58" customFormat="1" ht="12.75">
      <c r="F747" s="57"/>
      <c r="I747" s="57"/>
    </row>
    <row r="748" spans="6:9" s="58" customFormat="1" ht="12.75">
      <c r="F748" s="57"/>
      <c r="I748" s="57"/>
    </row>
    <row r="749" spans="6:9" s="58" customFormat="1" ht="12.75">
      <c r="F749" s="57"/>
      <c r="I749" s="57"/>
    </row>
    <row r="750" spans="6:9" s="58" customFormat="1" ht="12.75">
      <c r="F750" s="57"/>
      <c r="I750" s="57"/>
    </row>
    <row r="751" spans="6:9" s="58" customFormat="1" ht="12.75">
      <c r="F751" s="57"/>
      <c r="I751" s="57"/>
    </row>
    <row r="752" spans="6:9" s="58" customFormat="1" ht="12.75">
      <c r="F752" s="57"/>
      <c r="I752" s="57"/>
    </row>
    <row r="753" spans="6:9" s="58" customFormat="1" ht="12.75">
      <c r="F753" s="57"/>
      <c r="I753" s="57"/>
    </row>
    <row r="754" spans="6:9" s="58" customFormat="1" ht="12.75">
      <c r="F754" s="57"/>
      <c r="I754" s="57"/>
    </row>
    <row r="755" spans="6:9" s="58" customFormat="1" ht="12.75">
      <c r="F755" s="57"/>
      <c r="I755" s="57"/>
    </row>
    <row r="756" spans="6:9" s="58" customFormat="1" ht="12.75">
      <c r="F756" s="57"/>
      <c r="I756" s="57"/>
    </row>
    <row r="757" spans="6:9" s="58" customFormat="1" ht="12.75">
      <c r="F757" s="57"/>
      <c r="I757" s="57"/>
    </row>
    <row r="758" spans="6:9" s="58" customFormat="1" ht="12.75">
      <c r="F758" s="57"/>
      <c r="I758" s="57"/>
    </row>
    <row r="759" spans="6:9" s="58" customFormat="1" ht="12.75">
      <c r="F759" s="57"/>
      <c r="I759" s="57"/>
    </row>
    <row r="760" spans="6:9" s="58" customFormat="1" ht="12.75">
      <c r="F760" s="57"/>
      <c r="I760" s="57"/>
    </row>
    <row r="761" spans="6:9" s="58" customFormat="1" ht="12.75">
      <c r="F761" s="57"/>
      <c r="I761" s="57"/>
    </row>
    <row r="762" spans="6:9" s="58" customFormat="1" ht="12.75">
      <c r="F762" s="57"/>
      <c r="I762" s="57"/>
    </row>
    <row r="763" spans="6:9" s="58" customFormat="1" ht="12.75">
      <c r="F763" s="57"/>
      <c r="I763" s="57"/>
    </row>
    <row r="764" spans="6:9" s="58" customFormat="1" ht="12.75">
      <c r="F764" s="57"/>
      <c r="I764" s="57"/>
    </row>
    <row r="765" spans="6:9" s="58" customFormat="1" ht="12.75">
      <c r="F765" s="57"/>
      <c r="I765" s="57"/>
    </row>
    <row r="766" spans="6:9" s="58" customFormat="1" ht="12.75">
      <c r="F766" s="57"/>
      <c r="I766" s="57"/>
    </row>
    <row r="767" spans="6:9" s="58" customFormat="1" ht="12.75">
      <c r="F767" s="57"/>
      <c r="I767" s="57"/>
    </row>
    <row r="768" spans="6:9" s="58" customFormat="1" ht="12.75">
      <c r="F768" s="57"/>
      <c r="I768" s="57"/>
    </row>
    <row r="769" spans="6:9" s="58" customFormat="1" ht="12.75">
      <c r="F769" s="57"/>
      <c r="I769" s="57"/>
    </row>
    <row r="770" spans="6:9" s="58" customFormat="1" ht="12.75">
      <c r="F770" s="57"/>
      <c r="I770" s="57"/>
    </row>
    <row r="771" spans="6:9" s="58" customFormat="1" ht="12.75">
      <c r="F771" s="57"/>
      <c r="I771" s="57"/>
    </row>
    <row r="772" spans="6:9" s="58" customFormat="1" ht="12.75">
      <c r="F772" s="57"/>
      <c r="I772" s="57"/>
    </row>
    <row r="773" spans="6:9" s="58" customFormat="1" ht="12.75">
      <c r="F773" s="57"/>
      <c r="I773" s="57"/>
    </row>
    <row r="774" spans="6:9" s="58" customFormat="1" ht="12.75">
      <c r="F774" s="57"/>
      <c r="I774" s="57"/>
    </row>
    <row r="775" spans="6:9" s="58" customFormat="1" ht="12.75">
      <c r="F775" s="57"/>
      <c r="I775" s="57"/>
    </row>
    <row r="776" spans="6:9" s="58" customFormat="1" ht="12.75">
      <c r="F776" s="57"/>
      <c r="I776" s="57"/>
    </row>
    <row r="777" spans="6:9" s="58" customFormat="1" ht="12.75">
      <c r="F777" s="57"/>
      <c r="I777" s="57"/>
    </row>
    <row r="778" spans="6:9" s="58" customFormat="1" ht="12.75">
      <c r="F778" s="57"/>
      <c r="I778" s="57"/>
    </row>
    <row r="779" spans="6:9" s="58" customFormat="1" ht="12.75">
      <c r="F779" s="57"/>
      <c r="I779" s="57"/>
    </row>
    <row r="780" spans="6:9" s="58" customFormat="1" ht="12.75">
      <c r="F780" s="57"/>
      <c r="I780" s="57"/>
    </row>
    <row r="781" spans="6:9" s="58" customFormat="1" ht="12.75">
      <c r="F781" s="57"/>
      <c r="I781" s="57"/>
    </row>
    <row r="782" spans="6:9" s="58" customFormat="1" ht="12.75">
      <c r="F782" s="57"/>
      <c r="I782" s="57"/>
    </row>
    <row r="783" spans="6:9" s="58" customFormat="1" ht="12.75">
      <c r="F783" s="57"/>
      <c r="I783" s="57"/>
    </row>
    <row r="784" spans="6:9" s="58" customFormat="1" ht="12.75">
      <c r="F784" s="57"/>
      <c r="I784" s="57"/>
    </row>
    <row r="785" spans="6:9" s="58" customFormat="1" ht="12.75">
      <c r="F785" s="57"/>
      <c r="I785" s="57"/>
    </row>
    <row r="786" spans="6:9" s="58" customFormat="1" ht="12.75">
      <c r="F786" s="57"/>
      <c r="I786" s="57"/>
    </row>
    <row r="787" spans="6:9" s="58" customFormat="1" ht="12.75">
      <c r="F787" s="57"/>
      <c r="I787" s="57"/>
    </row>
    <row r="788" spans="6:9" s="58" customFormat="1" ht="12.75">
      <c r="F788" s="57"/>
      <c r="I788" s="57"/>
    </row>
    <row r="789" spans="6:9" s="58" customFormat="1" ht="12.75">
      <c r="F789" s="57"/>
      <c r="I789" s="57"/>
    </row>
    <row r="790" spans="6:9" s="58" customFormat="1" ht="12.75">
      <c r="F790" s="57"/>
      <c r="I790" s="57"/>
    </row>
    <row r="791" spans="6:9" s="58" customFormat="1" ht="12.75">
      <c r="F791" s="57"/>
      <c r="I791" s="57"/>
    </row>
    <row r="792" spans="6:9" s="58" customFormat="1" ht="12.75">
      <c r="F792" s="57"/>
      <c r="I792" s="57"/>
    </row>
    <row r="793" spans="6:9" s="58" customFormat="1" ht="12.75">
      <c r="F793" s="57"/>
      <c r="I793" s="57"/>
    </row>
    <row r="794" spans="6:9" s="58" customFormat="1" ht="12.75">
      <c r="F794" s="57"/>
      <c r="I794" s="57"/>
    </row>
    <row r="795" spans="6:9" s="58" customFormat="1" ht="12.75">
      <c r="F795" s="57"/>
      <c r="I795" s="57"/>
    </row>
    <row r="796" spans="6:9" s="58" customFormat="1" ht="12.75">
      <c r="F796" s="57"/>
      <c r="I796" s="57"/>
    </row>
    <row r="797" spans="6:9" s="58" customFormat="1" ht="12.75">
      <c r="F797" s="57"/>
      <c r="I797" s="57"/>
    </row>
    <row r="798" spans="6:9" s="58" customFormat="1" ht="12.75">
      <c r="F798" s="57"/>
      <c r="I798" s="57"/>
    </row>
    <row r="799" spans="6:9" s="58" customFormat="1" ht="12.75">
      <c r="F799" s="57"/>
      <c r="I799" s="57"/>
    </row>
    <row r="800" spans="6:9" s="58" customFormat="1" ht="12.75">
      <c r="F800" s="57"/>
      <c r="I800" s="57"/>
    </row>
    <row r="801" spans="6:9" s="58" customFormat="1" ht="12.75">
      <c r="F801" s="57"/>
      <c r="I801" s="57"/>
    </row>
    <row r="802" spans="6:9" s="58" customFormat="1" ht="12.75">
      <c r="F802" s="57"/>
      <c r="I802" s="57"/>
    </row>
    <row r="803" spans="6:9" s="58" customFormat="1" ht="12.75">
      <c r="F803" s="57"/>
      <c r="I803" s="57"/>
    </row>
    <row r="804" spans="6:9" s="58" customFormat="1" ht="12.75">
      <c r="F804" s="57"/>
      <c r="I804" s="57"/>
    </row>
    <row r="805" spans="6:9" s="58" customFormat="1" ht="12.75">
      <c r="F805" s="57"/>
      <c r="I805" s="57"/>
    </row>
    <row r="806" spans="6:9" s="58" customFormat="1" ht="12.75">
      <c r="F806" s="57"/>
      <c r="I806" s="57"/>
    </row>
    <row r="807" spans="6:9" s="58" customFormat="1" ht="12.75">
      <c r="F807" s="57"/>
      <c r="I807" s="57"/>
    </row>
    <row r="808" spans="6:9" s="58" customFormat="1" ht="12.75">
      <c r="F808" s="57"/>
      <c r="I808" s="57"/>
    </row>
    <row r="809" spans="6:9" s="58" customFormat="1" ht="12.75">
      <c r="F809" s="57"/>
      <c r="I809" s="57"/>
    </row>
    <row r="810" spans="6:9" s="58" customFormat="1" ht="12.75">
      <c r="F810" s="57"/>
      <c r="I810" s="57"/>
    </row>
    <row r="811" spans="6:9" s="58" customFormat="1" ht="12.75">
      <c r="F811" s="57"/>
      <c r="I811" s="57"/>
    </row>
    <row r="812" spans="6:9" s="58" customFormat="1" ht="12.75">
      <c r="F812" s="57"/>
      <c r="I812" s="57"/>
    </row>
    <row r="813" spans="6:9" s="58" customFormat="1" ht="12.75">
      <c r="F813" s="57"/>
      <c r="I813" s="57"/>
    </row>
    <row r="814" spans="6:9" s="58" customFormat="1" ht="12.75">
      <c r="F814" s="57"/>
      <c r="I814" s="57"/>
    </row>
    <row r="815" spans="6:9" s="58" customFormat="1" ht="12.75">
      <c r="F815" s="57"/>
      <c r="I815" s="57"/>
    </row>
    <row r="816" spans="6:9" s="58" customFormat="1" ht="12.75">
      <c r="F816" s="57"/>
      <c r="I816" s="57"/>
    </row>
    <row r="817" spans="6:9" s="58" customFormat="1" ht="12.75">
      <c r="F817" s="57"/>
      <c r="I817" s="57"/>
    </row>
    <row r="818" spans="6:9" s="58" customFormat="1" ht="12.75">
      <c r="F818" s="57"/>
      <c r="I818" s="57"/>
    </row>
    <row r="819" spans="6:9" s="58" customFormat="1" ht="12.75">
      <c r="F819" s="57"/>
      <c r="I819" s="57"/>
    </row>
    <row r="820" spans="6:9" s="58" customFormat="1" ht="12.75">
      <c r="F820" s="57"/>
      <c r="I820" s="57"/>
    </row>
    <row r="821" spans="6:9" s="58" customFormat="1" ht="12.75">
      <c r="F821" s="57"/>
      <c r="I821" s="57"/>
    </row>
    <row r="822" spans="6:9" s="58" customFormat="1" ht="12.75">
      <c r="F822" s="57"/>
      <c r="I822" s="57"/>
    </row>
    <row r="823" spans="6:9" s="58" customFormat="1" ht="12.75">
      <c r="F823" s="57"/>
      <c r="I823" s="57"/>
    </row>
    <row r="824" spans="6:9" s="58" customFormat="1" ht="12.75">
      <c r="F824" s="57"/>
      <c r="I824" s="57"/>
    </row>
    <row r="825" spans="6:9" s="58" customFormat="1" ht="12.75">
      <c r="F825" s="57"/>
      <c r="I825" s="57"/>
    </row>
    <row r="826" spans="6:9" s="58" customFormat="1" ht="12.75">
      <c r="F826" s="57"/>
      <c r="I826" s="57"/>
    </row>
    <row r="827" spans="6:9" s="58" customFormat="1" ht="12.75">
      <c r="F827" s="57"/>
      <c r="I827" s="57"/>
    </row>
    <row r="828" spans="6:9" s="58" customFormat="1" ht="12.75">
      <c r="F828" s="57"/>
      <c r="I828" s="57"/>
    </row>
    <row r="829" spans="6:9" s="58" customFormat="1" ht="12.75">
      <c r="F829" s="57"/>
      <c r="I829" s="57"/>
    </row>
    <row r="830" spans="6:9" s="58" customFormat="1" ht="12.75">
      <c r="F830" s="57"/>
      <c r="I830" s="57"/>
    </row>
    <row r="831" spans="6:9" s="58" customFormat="1" ht="12.75">
      <c r="F831" s="57"/>
      <c r="I831" s="57"/>
    </row>
    <row r="832" spans="6:9" s="58" customFormat="1" ht="12.75">
      <c r="F832" s="57"/>
      <c r="I832" s="57"/>
    </row>
    <row r="833" spans="6:9" s="58" customFormat="1" ht="12.75">
      <c r="F833" s="57"/>
      <c r="I833" s="57"/>
    </row>
    <row r="834" spans="6:9" s="58" customFormat="1" ht="12.75">
      <c r="F834" s="57"/>
      <c r="I834" s="57"/>
    </row>
    <row r="835" spans="6:9" s="58" customFormat="1" ht="12.75">
      <c r="F835" s="57"/>
      <c r="I835" s="57"/>
    </row>
    <row r="836" spans="6:9" s="58" customFormat="1" ht="12.75">
      <c r="F836" s="57"/>
      <c r="I836" s="57"/>
    </row>
    <row r="837" spans="6:9" s="58" customFormat="1" ht="12.75">
      <c r="F837" s="57"/>
      <c r="I837" s="57"/>
    </row>
    <row r="838" spans="6:9" s="58" customFormat="1" ht="12.75">
      <c r="F838" s="57"/>
      <c r="I838" s="57"/>
    </row>
    <row r="839" spans="6:9" s="58" customFormat="1" ht="12.75">
      <c r="F839" s="57"/>
      <c r="I839" s="57"/>
    </row>
    <row r="840" spans="6:9" s="58" customFormat="1" ht="12.75">
      <c r="F840" s="57"/>
      <c r="I840" s="57"/>
    </row>
    <row r="841" spans="6:9" s="58" customFormat="1" ht="12.75">
      <c r="F841" s="57"/>
      <c r="I841" s="57"/>
    </row>
    <row r="842" spans="6:9" s="58" customFormat="1" ht="12.75">
      <c r="F842" s="57"/>
      <c r="I842" s="57"/>
    </row>
    <row r="843" spans="6:9" s="58" customFormat="1" ht="12.75">
      <c r="F843" s="57"/>
      <c r="I843" s="57"/>
    </row>
    <row r="844" spans="6:9" s="58" customFormat="1" ht="12.75">
      <c r="F844" s="57"/>
      <c r="I844" s="57"/>
    </row>
    <row r="845" spans="6:9" s="58" customFormat="1" ht="12.75">
      <c r="F845" s="57"/>
      <c r="I845" s="57"/>
    </row>
    <row r="846" spans="6:9" s="58" customFormat="1" ht="12.75">
      <c r="F846" s="57"/>
      <c r="I846" s="57"/>
    </row>
    <row r="847" spans="6:9" s="58" customFormat="1" ht="12.75">
      <c r="F847" s="57"/>
      <c r="I847" s="57"/>
    </row>
    <row r="848" spans="6:9" s="58" customFormat="1" ht="12.75">
      <c r="F848" s="57"/>
      <c r="I848" s="57"/>
    </row>
    <row r="849" spans="6:9" s="58" customFormat="1" ht="12.75">
      <c r="F849" s="57"/>
      <c r="I849" s="57"/>
    </row>
    <row r="850" spans="6:9" s="58" customFormat="1" ht="12.75">
      <c r="F850" s="57"/>
      <c r="I850" s="57"/>
    </row>
    <row r="851" spans="6:9" s="58" customFormat="1" ht="12.75">
      <c r="F851" s="57"/>
      <c r="I851" s="57"/>
    </row>
    <row r="852" spans="6:9" s="58" customFormat="1" ht="12.75">
      <c r="F852" s="57"/>
      <c r="I852" s="57"/>
    </row>
    <row r="853" spans="6:9" s="58" customFormat="1" ht="12.75">
      <c r="F853" s="57"/>
      <c r="I853" s="57"/>
    </row>
    <row r="854" spans="6:9" s="58" customFormat="1" ht="12.75">
      <c r="F854" s="57"/>
      <c r="I854" s="57"/>
    </row>
    <row r="855" spans="6:9" s="58" customFormat="1" ht="12.75">
      <c r="F855" s="57"/>
      <c r="I855" s="57"/>
    </row>
    <row r="856" spans="6:9" s="58" customFormat="1" ht="12.75">
      <c r="F856" s="57"/>
      <c r="I856" s="57"/>
    </row>
    <row r="857" spans="6:9" s="58" customFormat="1" ht="12.75">
      <c r="F857" s="57"/>
      <c r="I857" s="57"/>
    </row>
    <row r="858" spans="6:9" s="58" customFormat="1" ht="12.75">
      <c r="F858" s="57"/>
      <c r="I858" s="57"/>
    </row>
    <row r="859" spans="6:9" s="58" customFormat="1" ht="12.75">
      <c r="F859" s="57"/>
      <c r="I859" s="57"/>
    </row>
    <row r="860" spans="6:9" s="58" customFormat="1" ht="12.75">
      <c r="F860" s="57"/>
      <c r="I860" s="57"/>
    </row>
    <row r="861" spans="6:9" s="58" customFormat="1" ht="12.75">
      <c r="F861" s="57"/>
      <c r="I861" s="57"/>
    </row>
    <row r="862" spans="6:9" s="58" customFormat="1" ht="12.75">
      <c r="F862" s="57"/>
      <c r="I862" s="57"/>
    </row>
    <row r="863" spans="6:9" s="58" customFormat="1" ht="12.75">
      <c r="F863" s="57"/>
      <c r="I863" s="57"/>
    </row>
    <row r="864" spans="6:9" s="58" customFormat="1" ht="12.75">
      <c r="F864" s="57"/>
      <c r="I864" s="57"/>
    </row>
    <row r="865" spans="6:9" s="58" customFormat="1" ht="12.75">
      <c r="F865" s="57"/>
      <c r="I865" s="57"/>
    </row>
    <row r="866" spans="6:9" s="58" customFormat="1" ht="12.75">
      <c r="F866" s="57"/>
      <c r="I866" s="57"/>
    </row>
    <row r="867" spans="6:9" s="58" customFormat="1" ht="12.75">
      <c r="F867" s="57"/>
      <c r="I867" s="57"/>
    </row>
    <row r="868" spans="6:9" s="58" customFormat="1" ht="12.75">
      <c r="F868" s="57"/>
      <c r="I868" s="57"/>
    </row>
    <row r="869" spans="6:9" s="58" customFormat="1" ht="12.75">
      <c r="F869" s="57"/>
      <c r="I869" s="57"/>
    </row>
    <row r="870" spans="6:9" s="58" customFormat="1" ht="12.75">
      <c r="F870" s="57"/>
      <c r="I870" s="57"/>
    </row>
    <row r="871" spans="6:9" s="58" customFormat="1" ht="12.75">
      <c r="F871" s="57"/>
      <c r="I871" s="57"/>
    </row>
    <row r="872" spans="6:9" s="58" customFormat="1" ht="12.75">
      <c r="F872" s="57"/>
      <c r="I872" s="57"/>
    </row>
    <row r="873" spans="6:9" s="58" customFormat="1" ht="12.75">
      <c r="F873" s="57"/>
      <c r="I873" s="57"/>
    </row>
    <row r="874" spans="6:9" s="58" customFormat="1" ht="12.75">
      <c r="F874" s="57"/>
      <c r="I874" s="57"/>
    </row>
    <row r="875" spans="6:9" s="58" customFormat="1" ht="12.75">
      <c r="F875" s="57"/>
      <c r="I875" s="57"/>
    </row>
    <row r="876" spans="6:9" s="58" customFormat="1" ht="12.75">
      <c r="F876" s="57"/>
      <c r="I876" s="57"/>
    </row>
    <row r="877" spans="6:9" s="58" customFormat="1" ht="12.75">
      <c r="F877" s="57"/>
      <c r="I877" s="57"/>
    </row>
    <row r="878" spans="6:9" s="58" customFormat="1" ht="12.75">
      <c r="F878" s="57"/>
      <c r="I878" s="57"/>
    </row>
    <row r="879" spans="6:9" s="58" customFormat="1" ht="12.75">
      <c r="F879" s="57"/>
      <c r="I879" s="57"/>
    </row>
    <row r="880" spans="6:9" s="58" customFormat="1" ht="12.75">
      <c r="F880" s="57"/>
      <c r="I880" s="57"/>
    </row>
    <row r="881" spans="6:9" s="58" customFormat="1" ht="12.75">
      <c r="F881" s="57"/>
      <c r="I881" s="57"/>
    </row>
    <row r="882" spans="6:9" s="58" customFormat="1" ht="12.75">
      <c r="F882" s="57"/>
      <c r="I882" s="57"/>
    </row>
    <row r="883" spans="6:9" s="58" customFormat="1" ht="12.75">
      <c r="F883" s="57"/>
      <c r="I883" s="57"/>
    </row>
    <row r="884" spans="6:9" s="58" customFormat="1" ht="12.75">
      <c r="F884" s="57"/>
      <c r="I884" s="57"/>
    </row>
    <row r="885" spans="6:9" s="58" customFormat="1" ht="12.75">
      <c r="F885" s="57"/>
      <c r="I885" s="57"/>
    </row>
    <row r="886" spans="6:9" s="58" customFormat="1" ht="12.75">
      <c r="F886" s="57"/>
      <c r="I886" s="57"/>
    </row>
    <row r="887" spans="6:9" s="58" customFormat="1" ht="12.75">
      <c r="F887" s="57"/>
      <c r="I887" s="57"/>
    </row>
    <row r="888" spans="6:9" s="58" customFormat="1" ht="12.75">
      <c r="F888" s="57"/>
      <c r="I888" s="57"/>
    </row>
    <row r="889" spans="6:9" s="58" customFormat="1" ht="12.75">
      <c r="F889" s="57"/>
      <c r="I889" s="57"/>
    </row>
    <row r="890" spans="6:9" s="58" customFormat="1" ht="12.75">
      <c r="F890" s="57"/>
      <c r="I890" s="57"/>
    </row>
    <row r="891" spans="6:9" s="58" customFormat="1" ht="12.75">
      <c r="F891" s="57"/>
      <c r="I891" s="57"/>
    </row>
    <row r="892" spans="6:9" s="58" customFormat="1" ht="12.75">
      <c r="F892" s="57"/>
      <c r="I892" s="57"/>
    </row>
    <row r="893" spans="6:9" s="58" customFormat="1" ht="12.75">
      <c r="F893" s="57"/>
      <c r="I893" s="57"/>
    </row>
    <row r="894" spans="6:9" s="58" customFormat="1" ht="12.75">
      <c r="F894" s="57"/>
      <c r="I894" s="57"/>
    </row>
    <row r="895" spans="6:9" s="58" customFormat="1" ht="12.75">
      <c r="F895" s="57"/>
      <c r="I895" s="57"/>
    </row>
    <row r="896" spans="6:9" s="58" customFormat="1" ht="12.75">
      <c r="F896" s="57"/>
      <c r="I896" s="57"/>
    </row>
    <row r="897" spans="6:9" s="58" customFormat="1" ht="12.75">
      <c r="F897" s="57"/>
      <c r="I897" s="57"/>
    </row>
    <row r="898" spans="6:9" s="58" customFormat="1" ht="12.75">
      <c r="F898" s="57"/>
      <c r="I898" s="57"/>
    </row>
    <row r="899" spans="6:9" s="58" customFormat="1" ht="12.75">
      <c r="F899" s="57"/>
      <c r="I899" s="57"/>
    </row>
    <row r="900" spans="6:9" s="58" customFormat="1" ht="12.75">
      <c r="F900" s="57"/>
      <c r="I900" s="57"/>
    </row>
    <row r="901" spans="6:9" s="58" customFormat="1" ht="12.75">
      <c r="F901" s="57"/>
      <c r="I901" s="57"/>
    </row>
    <row r="902" spans="6:9" s="58" customFormat="1" ht="12.75">
      <c r="F902" s="57"/>
      <c r="I902" s="57"/>
    </row>
    <row r="903" spans="6:9" s="58" customFormat="1" ht="12.75">
      <c r="F903" s="57"/>
      <c r="I903" s="57"/>
    </row>
    <row r="904" spans="6:9" s="58" customFormat="1" ht="12.75">
      <c r="F904" s="57"/>
      <c r="I904" s="57"/>
    </row>
    <row r="905" spans="6:9" s="58" customFormat="1" ht="12.75">
      <c r="F905" s="57"/>
      <c r="I905" s="57"/>
    </row>
    <row r="906" spans="6:9" s="58" customFormat="1" ht="12.75">
      <c r="F906" s="57"/>
      <c r="I906" s="57"/>
    </row>
    <row r="907" spans="6:9" s="58" customFormat="1" ht="12.75">
      <c r="F907" s="57"/>
      <c r="I907" s="57"/>
    </row>
    <row r="908" spans="6:9" s="58" customFormat="1" ht="12.75">
      <c r="F908" s="57"/>
      <c r="I908" s="57"/>
    </row>
    <row r="909" spans="6:9" s="58" customFormat="1" ht="12.75">
      <c r="F909" s="57"/>
      <c r="I909" s="57"/>
    </row>
    <row r="910" spans="6:9" s="58" customFormat="1" ht="12.75">
      <c r="F910" s="57"/>
      <c r="I910" s="57"/>
    </row>
    <row r="911" spans="6:9" s="58" customFormat="1" ht="12.75">
      <c r="F911" s="57"/>
      <c r="I911" s="57"/>
    </row>
    <row r="912" spans="6:9" s="58" customFormat="1" ht="12.75">
      <c r="F912" s="57"/>
      <c r="I912" s="57"/>
    </row>
    <row r="913" spans="6:9" s="58" customFormat="1" ht="12.75">
      <c r="F913" s="57"/>
      <c r="I913" s="57"/>
    </row>
    <row r="914" spans="6:9" s="58" customFormat="1" ht="12.75">
      <c r="F914" s="57"/>
      <c r="I914" s="57"/>
    </row>
    <row r="915" spans="6:9" s="58" customFormat="1" ht="12.75">
      <c r="F915" s="57"/>
      <c r="I915" s="57"/>
    </row>
    <row r="916" spans="6:9" s="58" customFormat="1" ht="12.75">
      <c r="F916" s="57"/>
      <c r="I916" s="57"/>
    </row>
    <row r="917" spans="6:9" s="58" customFormat="1" ht="12.75">
      <c r="F917" s="57"/>
      <c r="I917" s="57"/>
    </row>
    <row r="918" spans="6:9" s="58" customFormat="1" ht="12.75">
      <c r="F918" s="57"/>
      <c r="I918" s="57"/>
    </row>
    <row r="919" spans="6:9" s="58" customFormat="1" ht="12.75">
      <c r="F919" s="57"/>
      <c r="I919" s="57"/>
    </row>
    <row r="920" spans="6:9" s="58" customFormat="1" ht="12.75">
      <c r="F920" s="57"/>
      <c r="I920" s="57"/>
    </row>
    <row r="921" spans="6:9" s="58" customFormat="1" ht="12.75">
      <c r="F921" s="57"/>
      <c r="I921" s="57"/>
    </row>
    <row r="922" spans="6:9" s="58" customFormat="1" ht="12.75">
      <c r="F922" s="57"/>
      <c r="I922" s="57"/>
    </row>
    <row r="923" spans="6:9" s="58" customFormat="1" ht="12.75">
      <c r="F923" s="57"/>
      <c r="I923" s="57"/>
    </row>
    <row r="924" spans="6:9" s="58" customFormat="1" ht="12.75">
      <c r="F924" s="57"/>
      <c r="I924" s="57"/>
    </row>
    <row r="925" spans="6:9" s="58" customFormat="1" ht="12.75">
      <c r="F925" s="57"/>
      <c r="I925" s="57"/>
    </row>
    <row r="926" spans="6:9" s="58" customFormat="1" ht="12.75">
      <c r="F926" s="57"/>
      <c r="I926" s="57"/>
    </row>
    <row r="927" spans="6:9" s="58" customFormat="1" ht="12.75">
      <c r="F927" s="57"/>
      <c r="I927" s="57"/>
    </row>
    <row r="928" spans="6:9" s="58" customFormat="1" ht="12.75">
      <c r="F928" s="57"/>
      <c r="I928" s="57"/>
    </row>
    <row r="929" spans="6:9" s="58" customFormat="1" ht="12.75">
      <c r="F929" s="57"/>
      <c r="I929" s="57"/>
    </row>
    <row r="930" spans="6:9" s="58" customFormat="1" ht="12.75">
      <c r="F930" s="57"/>
      <c r="I930" s="57"/>
    </row>
    <row r="931" spans="6:9" s="58" customFormat="1" ht="12.75">
      <c r="F931" s="57"/>
      <c r="I931" s="57"/>
    </row>
    <row r="932" spans="6:9" s="58" customFormat="1" ht="12.75">
      <c r="F932" s="57"/>
      <c r="I932" s="57"/>
    </row>
    <row r="933" spans="6:9" s="58" customFormat="1" ht="12.75">
      <c r="F933" s="57"/>
      <c r="I933" s="57"/>
    </row>
    <row r="934" spans="6:9" s="58" customFormat="1" ht="12.75">
      <c r="F934" s="57"/>
      <c r="I934" s="57"/>
    </row>
    <row r="935" spans="6:9" s="58" customFormat="1" ht="12.75">
      <c r="F935" s="57"/>
      <c r="I935" s="57"/>
    </row>
    <row r="936" spans="6:9" s="58" customFormat="1" ht="12.75">
      <c r="F936" s="57"/>
      <c r="I936" s="57"/>
    </row>
    <row r="937" spans="6:9" s="58" customFormat="1" ht="12.75">
      <c r="F937" s="57"/>
      <c r="I937" s="57"/>
    </row>
    <row r="938" spans="6:9" s="58" customFormat="1" ht="12.75">
      <c r="F938" s="57"/>
      <c r="I938" s="57"/>
    </row>
    <row r="939" spans="6:9" s="58" customFormat="1" ht="12.75">
      <c r="F939" s="57"/>
      <c r="I939" s="57"/>
    </row>
    <row r="940" spans="6:9" s="58" customFormat="1" ht="12.75">
      <c r="F940" s="57"/>
      <c r="I940" s="57"/>
    </row>
    <row r="941" spans="6:9" s="58" customFormat="1" ht="12.75">
      <c r="F941" s="57"/>
      <c r="I941" s="57"/>
    </row>
    <row r="942" spans="6:9" s="58" customFormat="1" ht="12.75">
      <c r="F942" s="57"/>
      <c r="I942" s="57"/>
    </row>
    <row r="943" spans="6:9" s="58" customFormat="1" ht="12.75">
      <c r="F943" s="57"/>
      <c r="I943" s="57"/>
    </row>
    <row r="944" spans="6:9" s="58" customFormat="1" ht="12.75">
      <c r="F944" s="57"/>
      <c r="I944" s="57"/>
    </row>
    <row r="945" spans="6:9" s="58" customFormat="1" ht="12.75">
      <c r="F945" s="57"/>
      <c r="I945" s="57"/>
    </row>
    <row r="946" spans="6:9" s="58" customFormat="1" ht="12.75">
      <c r="F946" s="57"/>
      <c r="I946" s="57"/>
    </row>
    <row r="947" spans="6:9" s="58" customFormat="1" ht="12.75">
      <c r="F947" s="57"/>
      <c r="I947" s="57"/>
    </row>
    <row r="948" spans="6:9" s="58" customFormat="1" ht="12.75">
      <c r="F948" s="57"/>
      <c r="I948" s="57"/>
    </row>
    <row r="949" spans="6:9" s="58" customFormat="1" ht="12.75">
      <c r="F949" s="57"/>
      <c r="I949" s="57"/>
    </row>
    <row r="950" spans="6:9" s="58" customFormat="1" ht="12.75">
      <c r="F950" s="57"/>
      <c r="I950" s="57"/>
    </row>
    <row r="951" spans="6:9" s="58" customFormat="1" ht="12.75">
      <c r="F951" s="57"/>
      <c r="I951" s="57"/>
    </row>
    <row r="952" spans="6:9" s="58" customFormat="1" ht="12.75">
      <c r="F952" s="57"/>
      <c r="I952" s="57"/>
    </row>
    <row r="953" spans="6:9" s="58" customFormat="1" ht="12.75">
      <c r="F953" s="57"/>
      <c r="I953" s="57"/>
    </row>
    <row r="954" spans="6:9" s="58" customFormat="1" ht="12.75">
      <c r="F954" s="57"/>
      <c r="I954" s="57"/>
    </row>
    <row r="955" spans="6:9" s="58" customFormat="1" ht="12.75">
      <c r="F955" s="57"/>
      <c r="I955" s="57"/>
    </row>
    <row r="956" spans="6:9" s="58" customFormat="1" ht="12.75">
      <c r="F956" s="57"/>
      <c r="I956" s="57"/>
    </row>
    <row r="957" spans="6:9" s="58" customFormat="1" ht="12.75">
      <c r="F957" s="57"/>
      <c r="I957" s="57"/>
    </row>
    <row r="958" spans="6:9" s="58" customFormat="1" ht="12.75">
      <c r="F958" s="57"/>
      <c r="I958" s="57"/>
    </row>
    <row r="959" spans="6:9" s="58" customFormat="1" ht="12.75">
      <c r="F959" s="57"/>
      <c r="I959" s="57"/>
    </row>
    <row r="960" spans="6:9" s="58" customFormat="1" ht="12.75">
      <c r="F960" s="57"/>
      <c r="I960" s="57"/>
    </row>
    <row r="961" spans="6:9" s="58" customFormat="1" ht="12.75">
      <c r="F961" s="57"/>
      <c r="I961" s="57"/>
    </row>
    <row r="962" spans="6:9" s="58" customFormat="1" ht="12.75">
      <c r="F962" s="57"/>
      <c r="I962" s="57"/>
    </row>
    <row r="963" spans="6:9" s="58" customFormat="1" ht="12.75">
      <c r="F963" s="57"/>
      <c r="I963" s="57"/>
    </row>
    <row r="964" spans="6:9" s="58" customFormat="1" ht="12.75">
      <c r="F964" s="57"/>
      <c r="I964" s="57"/>
    </row>
    <row r="965" spans="6:9" s="58" customFormat="1" ht="12.75">
      <c r="F965" s="57"/>
      <c r="I965" s="57"/>
    </row>
    <row r="966" spans="6:9" s="58" customFormat="1" ht="12.75">
      <c r="F966" s="57"/>
      <c r="I966" s="57"/>
    </row>
    <row r="967" spans="6:9" s="58" customFormat="1" ht="12.75">
      <c r="F967" s="57"/>
      <c r="I967" s="57"/>
    </row>
    <row r="968" spans="6:9" s="58" customFormat="1" ht="12.75">
      <c r="F968" s="57"/>
      <c r="I968" s="57"/>
    </row>
    <row r="969" spans="6:9" s="58" customFormat="1" ht="12.75">
      <c r="F969" s="57"/>
      <c r="I969" s="57"/>
    </row>
    <row r="970" spans="6:9" s="58" customFormat="1" ht="12.75">
      <c r="F970" s="57"/>
      <c r="I970" s="57"/>
    </row>
    <row r="971" spans="6:9" s="58" customFormat="1" ht="12.75">
      <c r="F971" s="57"/>
      <c r="I971" s="57"/>
    </row>
    <row r="972" spans="6:9" s="58" customFormat="1" ht="12.75">
      <c r="F972" s="57"/>
      <c r="I972" s="57"/>
    </row>
    <row r="973" spans="6:9" s="58" customFormat="1" ht="12.75">
      <c r="F973" s="57"/>
      <c r="I973" s="57"/>
    </row>
    <row r="974" spans="6:9" s="58" customFormat="1" ht="12.75">
      <c r="F974" s="57"/>
      <c r="I974" s="57"/>
    </row>
    <row r="975" spans="6:9" s="58" customFormat="1" ht="12.75">
      <c r="F975" s="57"/>
      <c r="I975" s="57"/>
    </row>
    <row r="976" spans="6:9" s="58" customFormat="1" ht="12.75">
      <c r="F976" s="57"/>
      <c r="I976" s="57"/>
    </row>
    <row r="977" spans="6:9" s="58" customFormat="1" ht="12.75">
      <c r="F977" s="57"/>
      <c r="I977" s="57"/>
    </row>
    <row r="978" spans="6:9" s="58" customFormat="1" ht="12.75">
      <c r="F978" s="57"/>
      <c r="I978" s="57"/>
    </row>
    <row r="979" spans="6:9" s="58" customFormat="1" ht="12.75">
      <c r="F979" s="57"/>
      <c r="I979" s="57"/>
    </row>
    <row r="980" spans="6:9" s="58" customFormat="1" ht="12.75">
      <c r="F980" s="57"/>
      <c r="I980" s="57"/>
    </row>
    <row r="981" spans="6:9" s="58" customFormat="1" ht="12.75">
      <c r="F981" s="57"/>
      <c r="I981" s="57"/>
    </row>
    <row r="982" spans="6:9" s="58" customFormat="1" ht="12.75">
      <c r="F982" s="57"/>
      <c r="I982" s="57"/>
    </row>
    <row r="983" spans="6:9" s="58" customFormat="1" ht="12.75">
      <c r="F983" s="57"/>
      <c r="I983" s="57"/>
    </row>
    <row r="984" spans="6:9" s="58" customFormat="1" ht="12.75">
      <c r="F984" s="57"/>
      <c r="I984" s="57"/>
    </row>
    <row r="985" spans="6:9" s="58" customFormat="1" ht="12.75">
      <c r="F985" s="57"/>
      <c r="I985" s="57"/>
    </row>
    <row r="986" spans="6:9" s="58" customFormat="1" ht="12.75">
      <c r="F986" s="57"/>
      <c r="I986" s="57"/>
    </row>
    <row r="987" spans="6:9" s="58" customFormat="1" ht="12.75">
      <c r="F987" s="57"/>
      <c r="I987" s="57"/>
    </row>
    <row r="988" spans="6:9" s="58" customFormat="1" ht="12.75">
      <c r="F988" s="57"/>
      <c r="I988" s="57"/>
    </row>
    <row r="989" spans="6:9" s="58" customFormat="1" ht="12.75">
      <c r="F989" s="57"/>
      <c r="I989" s="57"/>
    </row>
    <row r="990" spans="6:9" s="58" customFormat="1" ht="12.75">
      <c r="F990" s="57"/>
      <c r="I990" s="57"/>
    </row>
    <row r="991" spans="6:9" s="58" customFormat="1" ht="12.75">
      <c r="F991" s="57"/>
      <c r="I991" s="57"/>
    </row>
    <row r="992" spans="6:9" s="58" customFormat="1" ht="12.75">
      <c r="F992" s="57"/>
      <c r="I992" s="57"/>
    </row>
    <row r="993" spans="6:9" s="58" customFormat="1" ht="12.75">
      <c r="F993" s="57"/>
      <c r="I993" s="57"/>
    </row>
    <row r="994" spans="6:9" s="58" customFormat="1" ht="12.75">
      <c r="F994" s="57"/>
      <c r="I994" s="57"/>
    </row>
    <row r="995" spans="6:9" s="58" customFormat="1" ht="12.75">
      <c r="F995" s="57"/>
      <c r="I995" s="57"/>
    </row>
    <row r="996" spans="6:9" s="58" customFormat="1" ht="12.75">
      <c r="F996" s="57"/>
      <c r="I996" s="57"/>
    </row>
    <row r="997" spans="6:9" s="58" customFormat="1" ht="12.75">
      <c r="F997" s="57"/>
      <c r="I997" s="57"/>
    </row>
    <row r="998" spans="6:9" s="58" customFormat="1" ht="12.75">
      <c r="F998" s="57"/>
      <c r="I998" s="57"/>
    </row>
    <row r="999" spans="6:9" s="58" customFormat="1" ht="12.75">
      <c r="F999" s="57"/>
      <c r="I999" s="57"/>
    </row>
    <row r="1000" spans="6:9" s="58" customFormat="1" ht="12.75">
      <c r="F1000" s="57"/>
      <c r="I1000" s="57"/>
    </row>
    <row r="1001" spans="6:9" s="58" customFormat="1" ht="12.75">
      <c r="F1001" s="57"/>
      <c r="I1001" s="57"/>
    </row>
    <row r="1002" spans="6:9" s="58" customFormat="1" ht="12.75">
      <c r="F1002" s="57"/>
      <c r="I1002" s="57"/>
    </row>
    <row r="1003" spans="6:9" s="58" customFormat="1" ht="12.75">
      <c r="F1003" s="57"/>
      <c r="I1003" s="57"/>
    </row>
    <row r="1004" spans="6:9" s="58" customFormat="1" ht="12.75">
      <c r="F1004" s="57"/>
      <c r="I1004" s="57"/>
    </row>
    <row r="1005" spans="6:9" s="58" customFormat="1" ht="12.75">
      <c r="F1005" s="57"/>
      <c r="I1005" s="57"/>
    </row>
    <row r="1006" spans="6:9" s="58" customFormat="1" ht="12.75">
      <c r="F1006" s="57"/>
      <c r="I1006" s="57"/>
    </row>
    <row r="1007" spans="6:9" s="58" customFormat="1" ht="12.75">
      <c r="F1007" s="57"/>
      <c r="I1007" s="57"/>
    </row>
    <row r="1008" spans="6:9" s="58" customFormat="1" ht="12.75">
      <c r="F1008" s="57"/>
      <c r="I1008" s="57"/>
    </row>
    <row r="1009" spans="6:9" s="58" customFormat="1" ht="12.75">
      <c r="F1009" s="57"/>
      <c r="I1009" s="57"/>
    </row>
    <row r="1010" spans="6:9" s="58" customFormat="1" ht="12.75">
      <c r="F1010" s="57"/>
      <c r="I1010" s="57"/>
    </row>
    <row r="1011" spans="6:9" s="58" customFormat="1" ht="12.75">
      <c r="F1011" s="57"/>
      <c r="I1011" s="57"/>
    </row>
    <row r="1012" spans="6:9" s="58" customFormat="1" ht="12.75">
      <c r="F1012" s="57"/>
      <c r="I1012" s="57"/>
    </row>
    <row r="1013" spans="6:9" s="58" customFormat="1" ht="12.75">
      <c r="F1013" s="57"/>
      <c r="I1013" s="57"/>
    </row>
    <row r="1014" spans="6:9" s="58" customFormat="1" ht="12.75">
      <c r="F1014" s="57"/>
      <c r="I1014" s="57"/>
    </row>
    <row r="1015" spans="6:9" s="58" customFormat="1" ht="12.75">
      <c r="F1015" s="57"/>
      <c r="I1015" s="57"/>
    </row>
    <row r="1016" spans="6:9" s="58" customFormat="1" ht="12.75">
      <c r="F1016" s="57"/>
      <c r="I1016" s="57"/>
    </row>
    <row r="1017" spans="6:9" s="58" customFormat="1" ht="12.75">
      <c r="F1017" s="57"/>
      <c r="I1017" s="57"/>
    </row>
    <row r="1018" spans="6:9" s="58" customFormat="1" ht="12.75">
      <c r="F1018" s="57"/>
      <c r="I1018" s="57"/>
    </row>
    <row r="1019" spans="6:9" s="58" customFormat="1" ht="12.75">
      <c r="F1019" s="57"/>
      <c r="I1019" s="57"/>
    </row>
    <row r="1020" spans="6:9" s="58" customFormat="1" ht="12.75">
      <c r="F1020" s="57"/>
      <c r="I1020" s="57"/>
    </row>
    <row r="1021" spans="6:9" s="58" customFormat="1" ht="12.75">
      <c r="F1021" s="57"/>
      <c r="I1021" s="57"/>
    </row>
    <row r="1022" spans="6:9" s="58" customFormat="1" ht="12.75">
      <c r="F1022" s="57"/>
      <c r="I1022" s="57"/>
    </row>
    <row r="1023" spans="6:9" s="58" customFormat="1" ht="12.75">
      <c r="F1023" s="57"/>
      <c r="I1023" s="57"/>
    </row>
    <row r="1024" spans="6:9" s="58" customFormat="1" ht="12.75">
      <c r="F1024" s="57"/>
      <c r="I1024" s="57"/>
    </row>
    <row r="1025" spans="6:9" s="58" customFormat="1" ht="12.75">
      <c r="F1025" s="57"/>
      <c r="I1025" s="57"/>
    </row>
    <row r="1026" spans="6:9" s="58" customFormat="1" ht="12.75">
      <c r="F1026" s="57"/>
      <c r="I1026" s="57"/>
    </row>
    <row r="1027" spans="6:9" s="58" customFormat="1" ht="12.75">
      <c r="F1027" s="57"/>
      <c r="I1027" s="57"/>
    </row>
    <row r="1028" spans="6:9" s="58" customFormat="1" ht="12.75">
      <c r="F1028" s="57"/>
      <c r="I1028" s="57"/>
    </row>
    <row r="1029" spans="6:9" s="58" customFormat="1" ht="12.75">
      <c r="F1029" s="57"/>
      <c r="I1029" s="57"/>
    </row>
    <row r="1030" spans="6:9" s="58" customFormat="1" ht="12.75">
      <c r="F1030" s="57"/>
      <c r="I1030" s="57"/>
    </row>
    <row r="1031" spans="6:9" s="58" customFormat="1" ht="12.75">
      <c r="F1031" s="57"/>
      <c r="I1031" s="57"/>
    </row>
    <row r="1032" spans="6:9" s="58" customFormat="1" ht="12.75">
      <c r="F1032" s="57"/>
      <c r="I1032" s="57"/>
    </row>
    <row r="1033" spans="6:9" s="58" customFormat="1" ht="12.75">
      <c r="F1033" s="57"/>
      <c r="I1033" s="57"/>
    </row>
    <row r="1034" spans="6:9" s="58" customFormat="1" ht="12.75">
      <c r="F1034" s="57"/>
      <c r="I1034" s="57"/>
    </row>
    <row r="1035" spans="6:9" s="58" customFormat="1" ht="12.75">
      <c r="F1035" s="57"/>
      <c r="I1035" s="57"/>
    </row>
    <row r="1036" spans="6:9" s="58" customFormat="1" ht="12.75">
      <c r="F1036" s="57"/>
      <c r="I1036" s="57"/>
    </row>
    <row r="1037" spans="6:9" s="58" customFormat="1" ht="12.75">
      <c r="F1037" s="57"/>
      <c r="I1037" s="57"/>
    </row>
    <row r="1038" spans="6:9" s="58" customFormat="1" ht="12.75">
      <c r="F1038" s="57"/>
      <c r="I1038" s="57"/>
    </row>
    <row r="1039" spans="6:9" s="58" customFormat="1" ht="12.75">
      <c r="F1039" s="57"/>
      <c r="I1039" s="57"/>
    </row>
    <row r="1040" spans="6:9" s="58" customFormat="1" ht="12.75">
      <c r="F1040" s="57"/>
      <c r="I1040" s="57"/>
    </row>
    <row r="1041" spans="6:9" s="58" customFormat="1" ht="12.75">
      <c r="F1041" s="57"/>
      <c r="I1041" s="57"/>
    </row>
    <row r="1042" spans="6:9" s="58" customFormat="1" ht="12.75">
      <c r="F1042" s="57"/>
      <c r="I1042" s="57"/>
    </row>
    <row r="1043" spans="6:9" s="58" customFormat="1" ht="12.75">
      <c r="F1043" s="57"/>
      <c r="I1043" s="57"/>
    </row>
    <row r="1044" spans="6:9" s="58" customFormat="1" ht="12.75">
      <c r="F1044" s="57"/>
      <c r="I1044" s="57"/>
    </row>
    <row r="1045" spans="6:9" s="58" customFormat="1" ht="12.75">
      <c r="F1045" s="57"/>
      <c r="I1045" s="57"/>
    </row>
    <row r="1046" spans="6:9" s="58" customFormat="1" ht="12.75">
      <c r="F1046" s="57"/>
      <c r="I1046" s="57"/>
    </row>
    <row r="1047" spans="6:9" s="58" customFormat="1" ht="12.75">
      <c r="F1047" s="57"/>
      <c r="I1047" s="57"/>
    </row>
    <row r="1048" spans="6:9" s="58" customFormat="1" ht="12.75">
      <c r="F1048" s="57"/>
      <c r="I1048" s="57"/>
    </row>
    <row r="1049" spans="6:9" s="58" customFormat="1" ht="12.75">
      <c r="F1049" s="57"/>
      <c r="I1049" s="57"/>
    </row>
    <row r="1050" spans="6:9" s="58" customFormat="1" ht="12.75">
      <c r="F1050" s="57"/>
      <c r="I1050" s="57"/>
    </row>
    <row r="1051" spans="6:9" s="58" customFormat="1" ht="12.75">
      <c r="F1051" s="57"/>
      <c r="I1051" s="57"/>
    </row>
    <row r="1052" spans="6:9" s="58" customFormat="1" ht="12.75">
      <c r="F1052" s="57"/>
      <c r="I1052" s="57"/>
    </row>
    <row r="1053" spans="6:9" s="58" customFormat="1" ht="12.75">
      <c r="F1053" s="57"/>
      <c r="I1053" s="57"/>
    </row>
    <row r="1054" spans="6:9" s="58" customFormat="1" ht="12.75">
      <c r="F1054" s="57"/>
      <c r="I1054" s="57"/>
    </row>
    <row r="1055" spans="6:9" s="58" customFormat="1" ht="12.75">
      <c r="F1055" s="57"/>
      <c r="I1055" s="57"/>
    </row>
    <row r="1056" spans="6:9" s="58" customFormat="1" ht="12.75">
      <c r="F1056" s="57"/>
      <c r="I1056" s="57"/>
    </row>
    <row r="1057" spans="6:9" s="58" customFormat="1" ht="12.75">
      <c r="F1057" s="57"/>
      <c r="I1057" s="57"/>
    </row>
    <row r="1058" spans="6:9" s="58" customFormat="1" ht="12.75">
      <c r="F1058" s="57"/>
      <c r="I1058" s="57"/>
    </row>
    <row r="1059" spans="6:9" s="58" customFormat="1" ht="12.75">
      <c r="F1059" s="57"/>
      <c r="I1059" s="57"/>
    </row>
    <row r="1060" spans="6:9" s="58" customFormat="1" ht="12.75">
      <c r="F1060" s="57"/>
      <c r="I1060" s="57"/>
    </row>
    <row r="1061" spans="6:9" s="58" customFormat="1" ht="12.75">
      <c r="F1061" s="57"/>
      <c r="I1061" s="57"/>
    </row>
    <row r="1062" spans="6:9" s="58" customFormat="1" ht="12.75">
      <c r="F1062" s="57"/>
      <c r="I1062" s="57"/>
    </row>
    <row r="1063" spans="6:9" s="58" customFormat="1" ht="12.75">
      <c r="F1063" s="57"/>
      <c r="I1063" s="57"/>
    </row>
    <row r="1064" spans="6:9" s="58" customFormat="1" ht="12.75">
      <c r="F1064" s="57"/>
      <c r="I1064" s="57"/>
    </row>
    <row r="1065" spans="6:9" s="58" customFormat="1" ht="12.75">
      <c r="F1065" s="57"/>
      <c r="I1065" s="57"/>
    </row>
    <row r="1066" spans="6:9" s="58" customFormat="1" ht="12.75">
      <c r="F1066" s="57"/>
      <c r="I1066" s="57"/>
    </row>
    <row r="1067" spans="6:9" s="58" customFormat="1" ht="12.75">
      <c r="F1067" s="57"/>
      <c r="I1067" s="57"/>
    </row>
    <row r="1068" spans="6:9" s="58" customFormat="1" ht="12.75">
      <c r="F1068" s="57"/>
      <c r="I1068" s="57"/>
    </row>
    <row r="1069" spans="6:9" s="58" customFormat="1" ht="12.75">
      <c r="F1069" s="57"/>
      <c r="I1069" s="57"/>
    </row>
    <row r="1070" spans="6:9" s="58" customFormat="1" ht="12.75">
      <c r="F1070" s="57"/>
      <c r="I1070" s="57"/>
    </row>
    <row r="1071" spans="6:9" s="58" customFormat="1" ht="12.75">
      <c r="F1071" s="57"/>
      <c r="I1071" s="57"/>
    </row>
    <row r="1072" spans="6:9" s="58" customFormat="1" ht="12.75">
      <c r="F1072" s="57"/>
      <c r="I1072" s="57"/>
    </row>
    <row r="1073" spans="6:9" s="58" customFormat="1" ht="12.75">
      <c r="F1073" s="57"/>
      <c r="I1073" s="57"/>
    </row>
    <row r="1074" spans="6:9" s="58" customFormat="1" ht="12.75">
      <c r="F1074" s="57"/>
      <c r="I1074" s="57"/>
    </row>
    <row r="1075" spans="6:9" s="58" customFormat="1" ht="12.75">
      <c r="F1075" s="57"/>
      <c r="I1075" s="57"/>
    </row>
    <row r="1076" spans="6:9" s="58" customFormat="1" ht="12.75">
      <c r="F1076" s="57"/>
      <c r="I1076" s="57"/>
    </row>
    <row r="1077" spans="6:9" s="58" customFormat="1" ht="12.75">
      <c r="F1077" s="57"/>
      <c r="I1077" s="57"/>
    </row>
    <row r="1078" spans="6:9" s="58" customFormat="1" ht="12.75">
      <c r="F1078" s="57"/>
      <c r="I1078" s="57"/>
    </row>
    <row r="1079" spans="6:9" s="58" customFormat="1" ht="12.75">
      <c r="F1079" s="57"/>
      <c r="I1079" s="57"/>
    </row>
    <row r="1080" spans="6:9" s="58" customFormat="1" ht="12.75">
      <c r="F1080" s="57"/>
      <c r="I1080" s="57"/>
    </row>
    <row r="1081" spans="6:9" s="58" customFormat="1" ht="12.75">
      <c r="F1081" s="57"/>
      <c r="I1081" s="57"/>
    </row>
    <row r="1082" spans="6:9" s="58" customFormat="1" ht="12.75">
      <c r="F1082" s="57"/>
      <c r="I1082" s="57"/>
    </row>
    <row r="1083" spans="6:9" s="58" customFormat="1" ht="12.75">
      <c r="F1083" s="57"/>
      <c r="I1083" s="57"/>
    </row>
    <row r="1084" spans="6:9" s="58" customFormat="1" ht="12.75">
      <c r="F1084" s="57"/>
      <c r="I1084" s="57"/>
    </row>
    <row r="1085" spans="6:9" s="58" customFormat="1" ht="12.75">
      <c r="F1085" s="57"/>
      <c r="I1085" s="57"/>
    </row>
    <row r="1086" spans="6:9" s="58" customFormat="1" ht="12.75">
      <c r="F1086" s="57"/>
      <c r="I1086" s="57"/>
    </row>
    <row r="1087" spans="6:9" s="58" customFormat="1" ht="12.75">
      <c r="F1087" s="57"/>
      <c r="I1087" s="57"/>
    </row>
    <row r="1088" spans="6:9" s="58" customFormat="1" ht="12.75">
      <c r="F1088" s="57"/>
      <c r="I1088" s="57"/>
    </row>
    <row r="1089" spans="6:9" s="58" customFormat="1" ht="12.75">
      <c r="F1089" s="57"/>
      <c r="I1089" s="57"/>
    </row>
    <row r="1090" spans="6:9" s="58" customFormat="1" ht="12.75">
      <c r="F1090" s="57"/>
      <c r="I1090" s="57"/>
    </row>
    <row r="1091" spans="6:9" s="58" customFormat="1" ht="12.75">
      <c r="F1091" s="57"/>
      <c r="I1091" s="57"/>
    </row>
    <row r="1092" spans="6:9" s="58" customFormat="1" ht="12.75">
      <c r="F1092" s="57"/>
      <c r="I1092" s="57"/>
    </row>
    <row r="1093" spans="6:9" s="58" customFormat="1" ht="12.75">
      <c r="F1093" s="57"/>
      <c r="I1093" s="57"/>
    </row>
    <row r="1094" spans="6:9" s="58" customFormat="1" ht="12.75">
      <c r="F1094" s="57"/>
      <c r="I1094" s="57"/>
    </row>
    <row r="1095" spans="6:9" s="58" customFormat="1" ht="12.75">
      <c r="F1095" s="57"/>
      <c r="I1095" s="57"/>
    </row>
    <row r="1096" spans="6:9" s="58" customFormat="1" ht="12.75">
      <c r="F1096" s="57"/>
      <c r="I1096" s="57"/>
    </row>
    <row r="1097" spans="6:9" s="58" customFormat="1" ht="12.75">
      <c r="F1097" s="57"/>
      <c r="I1097" s="57"/>
    </row>
    <row r="1098" spans="6:9" s="58" customFormat="1" ht="12.75">
      <c r="F1098" s="57"/>
      <c r="I1098" s="57"/>
    </row>
    <row r="1099" spans="6:9" s="58" customFormat="1" ht="12.75">
      <c r="F1099" s="57"/>
      <c r="I1099" s="57"/>
    </row>
    <row r="1100" spans="6:9" s="58" customFormat="1" ht="12.75">
      <c r="F1100" s="57"/>
      <c r="I1100" s="57"/>
    </row>
    <row r="1101" spans="6:9" s="58" customFormat="1" ht="12.75">
      <c r="F1101" s="57"/>
      <c r="I1101" s="57"/>
    </row>
    <row r="1102" spans="6:9" s="58" customFormat="1" ht="12.75">
      <c r="F1102" s="57"/>
      <c r="I1102" s="57"/>
    </row>
    <row r="1103" spans="6:9" s="58" customFormat="1" ht="12.75">
      <c r="F1103" s="57"/>
      <c r="I1103" s="57"/>
    </row>
    <row r="1104" spans="6:9" s="58" customFormat="1" ht="12.75">
      <c r="F1104" s="57"/>
      <c r="I1104" s="57"/>
    </row>
    <row r="1105" spans="6:9" s="58" customFormat="1" ht="12.75">
      <c r="F1105" s="57"/>
      <c r="I1105" s="57"/>
    </row>
    <row r="1106" spans="6:9" s="58" customFormat="1" ht="12.75">
      <c r="F1106" s="57"/>
      <c r="I1106" s="57"/>
    </row>
    <row r="1107" spans="6:9" s="58" customFormat="1" ht="12.75">
      <c r="F1107" s="57"/>
      <c r="I1107" s="57"/>
    </row>
    <row r="1108" spans="6:9" s="58" customFormat="1" ht="12.75">
      <c r="F1108" s="57"/>
      <c r="I1108" s="57"/>
    </row>
    <row r="1109" spans="6:9" s="58" customFormat="1" ht="12.75">
      <c r="F1109" s="57"/>
      <c r="I1109" s="57"/>
    </row>
    <row r="1110" spans="6:9" s="58" customFormat="1" ht="12.75">
      <c r="F1110" s="57"/>
      <c r="I1110" s="57"/>
    </row>
    <row r="1111" spans="6:9" s="58" customFormat="1" ht="12.75">
      <c r="F1111" s="57"/>
      <c r="I1111" s="57"/>
    </row>
    <row r="1112" spans="6:9" s="58" customFormat="1" ht="12.75">
      <c r="F1112" s="57"/>
      <c r="I1112" s="57"/>
    </row>
    <row r="1113" spans="6:9" s="58" customFormat="1" ht="12.75">
      <c r="F1113" s="57"/>
      <c r="I1113" s="57"/>
    </row>
    <row r="1114" spans="6:9" s="58" customFormat="1" ht="12.75">
      <c r="F1114" s="57"/>
      <c r="I1114" s="57"/>
    </row>
    <row r="1115" spans="6:9" s="58" customFormat="1" ht="12.75">
      <c r="F1115" s="57"/>
      <c r="I1115" s="57"/>
    </row>
    <row r="1116" spans="6:9" s="58" customFormat="1" ht="12.75">
      <c r="F1116" s="57"/>
      <c r="I1116" s="57"/>
    </row>
    <row r="1117" spans="6:9" s="58" customFormat="1" ht="12.75">
      <c r="F1117" s="57"/>
      <c r="I1117" s="57"/>
    </row>
    <row r="1118" spans="6:9" s="58" customFormat="1" ht="12.75">
      <c r="F1118" s="57"/>
      <c r="I1118" s="57"/>
    </row>
    <row r="1119" spans="6:9" s="58" customFormat="1" ht="12.75">
      <c r="F1119" s="57"/>
      <c r="I1119" s="57"/>
    </row>
    <row r="1120" spans="6:9" s="58" customFormat="1" ht="12.75">
      <c r="F1120" s="57"/>
      <c r="I1120" s="57"/>
    </row>
    <row r="1121" spans="6:9" s="58" customFormat="1" ht="12.75">
      <c r="F1121" s="57"/>
      <c r="I1121" s="57"/>
    </row>
    <row r="1122" spans="6:9" s="58" customFormat="1" ht="12.75">
      <c r="F1122" s="57"/>
      <c r="I1122" s="57"/>
    </row>
    <row r="1123" spans="6:9" s="58" customFormat="1" ht="12.75">
      <c r="F1123" s="57"/>
      <c r="I1123" s="57"/>
    </row>
    <row r="1124" spans="6:9" s="58" customFormat="1" ht="12.75">
      <c r="F1124" s="57"/>
      <c r="I1124" s="57"/>
    </row>
    <row r="1125" spans="6:9" s="58" customFormat="1" ht="12.75">
      <c r="F1125" s="57"/>
      <c r="I1125" s="57"/>
    </row>
    <row r="1126" spans="6:9" s="58" customFormat="1" ht="12.75">
      <c r="F1126" s="57"/>
      <c r="I1126" s="57"/>
    </row>
    <row r="1127" spans="6:9" s="58" customFormat="1" ht="12.75">
      <c r="F1127" s="57"/>
      <c r="I1127" s="57"/>
    </row>
    <row r="1128" spans="6:9" s="58" customFormat="1" ht="12.75">
      <c r="F1128" s="57"/>
      <c r="I1128" s="57"/>
    </row>
    <row r="1129" spans="6:9" s="58" customFormat="1" ht="12.75">
      <c r="F1129" s="57"/>
      <c r="I1129" s="57"/>
    </row>
    <row r="1130" spans="6:9" s="58" customFormat="1" ht="12.75">
      <c r="F1130" s="57"/>
      <c r="I1130" s="57"/>
    </row>
    <row r="1131" spans="6:9" s="58" customFormat="1" ht="12.75">
      <c r="F1131" s="57"/>
      <c r="I1131" s="57"/>
    </row>
    <row r="1132" spans="6:9" s="58" customFormat="1" ht="12.75">
      <c r="F1132" s="57"/>
      <c r="I1132" s="57"/>
    </row>
    <row r="1133" spans="6:9" s="58" customFormat="1" ht="12.75">
      <c r="F1133" s="57"/>
      <c r="I1133" s="57"/>
    </row>
    <row r="1134" spans="6:9" s="58" customFormat="1" ht="12.75">
      <c r="F1134" s="57"/>
      <c r="I1134" s="57"/>
    </row>
    <row r="1135" spans="6:9" s="58" customFormat="1" ht="12.75">
      <c r="F1135" s="57"/>
      <c r="I1135" s="57"/>
    </row>
    <row r="1136" spans="6:9" s="58" customFormat="1" ht="12.75">
      <c r="F1136" s="57"/>
      <c r="I1136" s="57"/>
    </row>
    <row r="1137" spans="6:9" s="58" customFormat="1" ht="12.75">
      <c r="F1137" s="57"/>
      <c r="I1137" s="57"/>
    </row>
    <row r="1138" spans="6:9" s="58" customFormat="1" ht="12.75">
      <c r="F1138" s="57"/>
      <c r="I1138" s="57"/>
    </row>
    <row r="1139" spans="6:9" s="58" customFormat="1" ht="12.75">
      <c r="F1139" s="57"/>
      <c r="I1139" s="57"/>
    </row>
    <row r="1140" spans="6:9" s="58" customFormat="1" ht="12.75">
      <c r="F1140" s="57"/>
      <c r="I1140" s="57"/>
    </row>
    <row r="1141" spans="6:9" s="58" customFormat="1" ht="12.75">
      <c r="F1141" s="57"/>
      <c r="I1141" s="57"/>
    </row>
    <row r="1142" spans="6:9" s="58" customFormat="1" ht="12.75">
      <c r="F1142" s="57"/>
      <c r="I1142" s="57"/>
    </row>
    <row r="1143" spans="6:9" s="58" customFormat="1" ht="12.75">
      <c r="F1143" s="57"/>
      <c r="I1143" s="57"/>
    </row>
    <row r="1144" spans="6:9" s="58" customFormat="1" ht="12.75">
      <c r="F1144" s="57"/>
      <c r="I1144" s="57"/>
    </row>
    <row r="1145" spans="6:9" s="58" customFormat="1" ht="12.75">
      <c r="F1145" s="57"/>
      <c r="I1145" s="57"/>
    </row>
    <row r="1146" spans="6:9" s="58" customFormat="1" ht="12.75">
      <c r="F1146" s="57"/>
      <c r="I1146" s="57"/>
    </row>
    <row r="1147" spans="6:9" s="58" customFormat="1" ht="12.75">
      <c r="F1147" s="57"/>
      <c r="I1147" s="57"/>
    </row>
    <row r="1148" spans="6:9" s="58" customFormat="1" ht="12.75">
      <c r="F1148" s="57"/>
      <c r="I1148" s="57"/>
    </row>
    <row r="1149" spans="6:9" s="58" customFormat="1" ht="12.75">
      <c r="F1149" s="57"/>
      <c r="I1149" s="57"/>
    </row>
    <row r="1150" spans="6:9" s="58" customFormat="1" ht="12.75">
      <c r="F1150" s="57"/>
      <c r="I1150" s="57"/>
    </row>
    <row r="1151" spans="6:9" s="58" customFormat="1" ht="12.75">
      <c r="F1151" s="57"/>
      <c r="I1151" s="57"/>
    </row>
    <row r="1152" spans="6:9" s="58" customFormat="1" ht="12.75">
      <c r="F1152" s="57"/>
      <c r="I1152" s="57"/>
    </row>
    <row r="1153" spans="6:9" s="58" customFormat="1" ht="12.75">
      <c r="F1153" s="57"/>
      <c r="I1153" s="57"/>
    </row>
    <row r="1154" spans="6:9" s="58" customFormat="1" ht="12.75">
      <c r="F1154" s="57"/>
      <c r="I1154" s="57"/>
    </row>
    <row r="1155" spans="6:9" s="58" customFormat="1" ht="12.75">
      <c r="F1155" s="57"/>
      <c r="I1155" s="57"/>
    </row>
    <row r="1156" spans="6:9" s="58" customFormat="1" ht="12.75">
      <c r="F1156" s="57"/>
      <c r="I1156" s="57"/>
    </row>
    <row r="1157" spans="6:9" s="58" customFormat="1" ht="12.75">
      <c r="F1157" s="57"/>
      <c r="I1157" s="57"/>
    </row>
    <row r="1158" spans="6:9" s="58" customFormat="1" ht="12.75">
      <c r="F1158" s="57"/>
      <c r="I1158" s="57"/>
    </row>
    <row r="1159" spans="6:9" s="58" customFormat="1" ht="12.75">
      <c r="F1159" s="57"/>
      <c r="I1159" s="57"/>
    </row>
    <row r="1160" spans="6:9" s="58" customFormat="1" ht="12.75">
      <c r="F1160" s="57"/>
      <c r="I1160" s="57"/>
    </row>
    <row r="1161" spans="6:9" s="58" customFormat="1" ht="12.75">
      <c r="F1161" s="57"/>
      <c r="I1161" s="57"/>
    </row>
    <row r="1162" spans="6:9" s="58" customFormat="1" ht="12.75">
      <c r="F1162" s="57"/>
      <c r="I1162" s="57"/>
    </row>
    <row r="1163" spans="6:9" s="58" customFormat="1" ht="12.75">
      <c r="F1163" s="57"/>
      <c r="I1163" s="57"/>
    </row>
    <row r="1164" spans="6:9" s="58" customFormat="1" ht="12.75">
      <c r="F1164" s="57"/>
      <c r="I1164" s="57"/>
    </row>
    <row r="1165" spans="6:9" s="58" customFormat="1" ht="12.75">
      <c r="F1165" s="57"/>
      <c r="I1165" s="57"/>
    </row>
    <row r="1166" spans="6:9" s="58" customFormat="1" ht="12.75">
      <c r="F1166" s="57"/>
      <c r="I1166" s="57"/>
    </row>
    <row r="1167" spans="6:9" s="58" customFormat="1" ht="12.75">
      <c r="F1167" s="57"/>
      <c r="I1167" s="57"/>
    </row>
    <row r="1168" spans="6:9" s="58" customFormat="1" ht="12.75">
      <c r="F1168" s="57"/>
      <c r="I1168" s="57"/>
    </row>
    <row r="1169" spans="6:9" s="58" customFormat="1" ht="12.75">
      <c r="F1169" s="57"/>
      <c r="I1169" s="57"/>
    </row>
    <row r="1170" spans="6:9" s="58" customFormat="1" ht="12.75">
      <c r="F1170" s="57"/>
      <c r="I1170" s="57"/>
    </row>
    <row r="1171" spans="6:9" s="58" customFormat="1" ht="12.75">
      <c r="F1171" s="57"/>
      <c r="I1171" s="57"/>
    </row>
    <row r="1172" spans="6:9" s="58" customFormat="1" ht="12.75">
      <c r="F1172" s="57"/>
      <c r="I1172" s="57"/>
    </row>
    <row r="1173" spans="6:9" s="58" customFormat="1" ht="12.75">
      <c r="F1173" s="57"/>
      <c r="I1173" s="57"/>
    </row>
    <row r="1174" spans="6:9" s="58" customFormat="1" ht="12.75">
      <c r="F1174" s="57"/>
      <c r="I1174" s="57"/>
    </row>
    <row r="1175" spans="6:9" s="58" customFormat="1" ht="12.75">
      <c r="F1175" s="57"/>
      <c r="I1175" s="57"/>
    </row>
    <row r="1176" spans="6:9" s="58" customFormat="1" ht="12.75">
      <c r="F1176" s="57"/>
      <c r="I1176" s="57"/>
    </row>
    <row r="1177" spans="6:9" s="58" customFormat="1" ht="12.75">
      <c r="F1177" s="57"/>
      <c r="I1177" s="57"/>
    </row>
    <row r="1178" spans="6:9" s="58" customFormat="1" ht="12.75">
      <c r="F1178" s="57"/>
      <c r="I1178" s="57"/>
    </row>
    <row r="1179" spans="6:9" s="58" customFormat="1" ht="12.75">
      <c r="F1179" s="57"/>
      <c r="I1179" s="57"/>
    </row>
    <row r="1180" spans="6:9" s="58" customFormat="1" ht="12.75">
      <c r="F1180" s="57"/>
      <c r="I1180" s="57"/>
    </row>
    <row r="1181" spans="6:9" s="58" customFormat="1" ht="12.75">
      <c r="F1181" s="57"/>
      <c r="I1181" s="57"/>
    </row>
    <row r="1182" spans="6:9" s="58" customFormat="1" ht="12.75">
      <c r="F1182" s="57"/>
      <c r="I1182" s="57"/>
    </row>
    <row r="1183" spans="6:9" s="58" customFormat="1" ht="12.75">
      <c r="F1183" s="57"/>
      <c r="I1183" s="57"/>
    </row>
    <row r="1184" spans="6:9" s="58" customFormat="1" ht="12.75">
      <c r="F1184" s="57"/>
      <c r="I1184" s="57"/>
    </row>
    <row r="1185" spans="6:9" s="58" customFormat="1" ht="12.75">
      <c r="F1185" s="57"/>
      <c r="I1185" s="57"/>
    </row>
    <row r="1186" spans="6:9" s="58" customFormat="1" ht="12.75">
      <c r="F1186" s="57"/>
      <c r="I1186" s="57"/>
    </row>
    <row r="1187" spans="6:9" s="58" customFormat="1" ht="12.75">
      <c r="F1187" s="57"/>
      <c r="I1187" s="57"/>
    </row>
    <row r="1188" spans="6:9" s="58" customFormat="1" ht="12.75">
      <c r="F1188" s="57"/>
      <c r="I1188" s="57"/>
    </row>
    <row r="1189" spans="6:9" s="58" customFormat="1" ht="12.75">
      <c r="F1189" s="57"/>
      <c r="I1189" s="57"/>
    </row>
    <row r="1190" spans="6:9" s="58" customFormat="1" ht="12.75">
      <c r="F1190" s="57"/>
      <c r="I1190" s="57"/>
    </row>
    <row r="1191" spans="6:9" s="58" customFormat="1" ht="12.75">
      <c r="F1191" s="57"/>
      <c r="I1191" s="57"/>
    </row>
    <row r="1192" spans="6:9" s="58" customFormat="1" ht="12.75">
      <c r="F1192" s="57"/>
      <c r="I1192" s="57"/>
    </row>
    <row r="1193" spans="6:9" s="58" customFormat="1" ht="12.75">
      <c r="F1193" s="57"/>
      <c r="I1193" s="57"/>
    </row>
    <row r="1194" spans="6:9" s="58" customFormat="1" ht="12.75">
      <c r="F1194" s="57"/>
      <c r="I1194" s="57"/>
    </row>
    <row r="1195" spans="6:9" s="58" customFormat="1" ht="12.75">
      <c r="F1195" s="57"/>
      <c r="I1195" s="57"/>
    </row>
    <row r="1196" spans="6:9" s="58" customFormat="1" ht="12.75">
      <c r="F1196" s="57"/>
      <c r="I1196" s="57"/>
    </row>
    <row r="1197" spans="6:9" s="58" customFormat="1" ht="12.75">
      <c r="F1197" s="57"/>
      <c r="I1197" s="57"/>
    </row>
    <row r="1198" spans="6:9" s="58" customFormat="1" ht="12.75">
      <c r="F1198" s="57"/>
      <c r="I1198" s="57"/>
    </row>
    <row r="1199" spans="6:9" s="58" customFormat="1" ht="12.75">
      <c r="F1199" s="57"/>
      <c r="I1199" s="57"/>
    </row>
    <row r="1200" spans="6:9" s="58" customFormat="1" ht="12.75">
      <c r="F1200" s="57"/>
      <c r="I1200" s="57"/>
    </row>
    <row r="1201" spans="6:9" s="58" customFormat="1" ht="12.75">
      <c r="F1201" s="57"/>
      <c r="I1201" s="57"/>
    </row>
    <row r="1202" spans="6:9" s="58" customFormat="1" ht="12.75">
      <c r="F1202" s="57"/>
      <c r="I1202" s="57"/>
    </row>
    <row r="1203" spans="6:9" s="58" customFormat="1" ht="12.75">
      <c r="F1203" s="57"/>
      <c r="I1203" s="57"/>
    </row>
    <row r="1204" spans="6:9" s="58" customFormat="1" ht="12.75">
      <c r="F1204" s="57"/>
      <c r="I1204" s="57"/>
    </row>
    <row r="1205" spans="6:9" s="58" customFormat="1" ht="12.75">
      <c r="F1205" s="57"/>
      <c r="I1205" s="57"/>
    </row>
    <row r="1206" spans="6:9" s="58" customFormat="1" ht="12.75">
      <c r="F1206" s="57"/>
      <c r="I1206" s="57"/>
    </row>
    <row r="1207" spans="6:9" s="58" customFormat="1" ht="12.75">
      <c r="F1207" s="57"/>
      <c r="I1207" s="57"/>
    </row>
    <row r="1208" spans="6:9" s="58" customFormat="1" ht="12.75">
      <c r="F1208" s="57"/>
      <c r="I1208" s="57"/>
    </row>
    <row r="1209" spans="6:9" s="58" customFormat="1" ht="12.75">
      <c r="F1209" s="57"/>
      <c r="I1209" s="57"/>
    </row>
    <row r="1210" spans="6:9" s="58" customFormat="1" ht="12.75">
      <c r="F1210" s="57"/>
      <c r="I1210" s="57"/>
    </row>
    <row r="1211" spans="6:9" s="58" customFormat="1" ht="12.75">
      <c r="F1211" s="57"/>
      <c r="I1211" s="57"/>
    </row>
    <row r="1212" spans="6:9" s="58" customFormat="1" ht="12.75">
      <c r="F1212" s="57"/>
      <c r="I1212" s="57"/>
    </row>
    <row r="1213" spans="6:9" s="58" customFormat="1" ht="12.75">
      <c r="F1213" s="57"/>
      <c r="I1213" s="57"/>
    </row>
    <row r="1214" spans="6:9" s="58" customFormat="1" ht="12.75">
      <c r="F1214" s="57"/>
      <c r="I1214" s="57"/>
    </row>
    <row r="1215" spans="6:9" s="58" customFormat="1" ht="12.75">
      <c r="F1215" s="57"/>
      <c r="I1215" s="57"/>
    </row>
    <row r="1216" spans="6:9" s="58" customFormat="1" ht="12.75">
      <c r="F1216" s="57"/>
      <c r="I1216" s="57"/>
    </row>
    <row r="1217" spans="6:9" s="58" customFormat="1" ht="12.75">
      <c r="F1217" s="57"/>
      <c r="I1217" s="57"/>
    </row>
    <row r="1218" spans="6:9" s="58" customFormat="1" ht="12.75">
      <c r="F1218" s="57"/>
      <c r="I1218" s="57"/>
    </row>
    <row r="1219" spans="6:9" s="58" customFormat="1" ht="12.75">
      <c r="F1219" s="57"/>
      <c r="I1219" s="57"/>
    </row>
    <row r="1220" spans="6:9" s="58" customFormat="1" ht="12.75">
      <c r="F1220" s="57"/>
      <c r="I1220" s="57"/>
    </row>
    <row r="1221" spans="6:9" s="58" customFormat="1" ht="12.75">
      <c r="F1221" s="57"/>
      <c r="I1221" s="57"/>
    </row>
    <row r="1222" spans="6:9" s="58" customFormat="1" ht="12.75">
      <c r="F1222" s="57"/>
      <c r="I1222" s="57"/>
    </row>
    <row r="1223" spans="6:9" s="58" customFormat="1" ht="12.75">
      <c r="F1223" s="57"/>
      <c r="I1223" s="57"/>
    </row>
    <row r="1224" spans="6:9" s="58" customFormat="1" ht="12.75">
      <c r="F1224" s="57"/>
      <c r="I1224" s="57"/>
    </row>
    <row r="1225" spans="6:9" s="58" customFormat="1" ht="12.75">
      <c r="F1225" s="57"/>
      <c r="I1225" s="57"/>
    </row>
    <row r="1226" spans="6:9" s="58" customFormat="1" ht="12.75">
      <c r="F1226" s="57"/>
      <c r="I1226" s="57"/>
    </row>
    <row r="1227" spans="6:9" s="58" customFormat="1" ht="12.75">
      <c r="F1227" s="57"/>
      <c r="I1227" s="57"/>
    </row>
    <row r="1228" spans="6:9" s="58" customFormat="1" ht="12.75">
      <c r="F1228" s="57"/>
      <c r="I1228" s="57"/>
    </row>
    <row r="1229" spans="6:9" s="58" customFormat="1" ht="12.75">
      <c r="F1229" s="57"/>
      <c r="I1229" s="57"/>
    </row>
    <row r="1230" spans="6:9" s="58" customFormat="1" ht="12.75">
      <c r="F1230" s="57"/>
      <c r="I1230" s="57"/>
    </row>
    <row r="1231" spans="6:9" s="58" customFormat="1" ht="12.75">
      <c r="F1231" s="57"/>
      <c r="I1231" s="57"/>
    </row>
    <row r="1232" spans="6:9" s="58" customFormat="1" ht="12.75">
      <c r="F1232" s="57"/>
      <c r="I1232" s="57"/>
    </row>
    <row r="1233" spans="6:9" s="58" customFormat="1" ht="12.75">
      <c r="F1233" s="57"/>
      <c r="I1233" s="57"/>
    </row>
    <row r="1234" spans="6:9" s="58" customFormat="1" ht="12.75">
      <c r="F1234" s="57"/>
      <c r="I1234" s="57"/>
    </row>
    <row r="1235" spans="6:9" s="58" customFormat="1" ht="12.75">
      <c r="F1235" s="57"/>
      <c r="I1235" s="57"/>
    </row>
    <row r="1236" spans="6:9" s="58" customFormat="1" ht="12.75">
      <c r="F1236" s="57"/>
      <c r="I1236" s="57"/>
    </row>
    <row r="1237" spans="6:9" s="58" customFormat="1" ht="12.75">
      <c r="F1237" s="57"/>
      <c r="I1237" s="57"/>
    </row>
    <row r="1238" spans="6:9" s="58" customFormat="1" ht="12.75">
      <c r="F1238" s="57"/>
      <c r="I1238" s="57"/>
    </row>
    <row r="1239" spans="6:9" s="58" customFormat="1" ht="12.75">
      <c r="F1239" s="57"/>
      <c r="I1239" s="57"/>
    </row>
    <row r="1240" spans="6:9" s="58" customFormat="1" ht="12.75">
      <c r="F1240" s="57"/>
      <c r="I1240" s="57"/>
    </row>
    <row r="1241" spans="6:9" s="58" customFormat="1" ht="12.75">
      <c r="F1241" s="57"/>
      <c r="I1241" s="57"/>
    </row>
    <row r="1242" spans="6:9" s="58" customFormat="1" ht="12.75">
      <c r="F1242" s="57"/>
      <c r="I1242" s="57"/>
    </row>
    <row r="1243" spans="6:9" s="58" customFormat="1" ht="12.75">
      <c r="F1243" s="57"/>
      <c r="I1243" s="57"/>
    </row>
    <row r="1244" spans="6:9" s="58" customFormat="1" ht="12.75">
      <c r="F1244" s="57"/>
      <c r="I1244" s="57"/>
    </row>
    <row r="1245" spans="6:9" s="58" customFormat="1" ht="12.75">
      <c r="F1245" s="57"/>
      <c r="I1245" s="57"/>
    </row>
    <row r="1246" spans="6:9" s="58" customFormat="1" ht="12.75">
      <c r="F1246" s="57"/>
      <c r="I1246" s="57"/>
    </row>
    <row r="1247" spans="6:9" s="58" customFormat="1" ht="12.75">
      <c r="F1247" s="57"/>
      <c r="I1247" s="57"/>
    </row>
    <row r="1248" spans="6:9" s="58" customFormat="1" ht="12.75">
      <c r="F1248" s="57"/>
      <c r="I1248" s="57"/>
    </row>
    <row r="1249" spans="6:9" s="58" customFormat="1" ht="12.75">
      <c r="F1249" s="57"/>
      <c r="I1249" s="57"/>
    </row>
    <row r="1250" spans="6:9" s="58" customFormat="1" ht="12.75">
      <c r="F1250" s="57"/>
      <c r="I1250" s="57"/>
    </row>
    <row r="1251" spans="6:9" s="58" customFormat="1" ht="12.75">
      <c r="F1251" s="57"/>
      <c r="I1251" s="57"/>
    </row>
    <row r="1252" spans="6:9" s="58" customFormat="1" ht="12.75">
      <c r="F1252" s="57"/>
      <c r="I1252" s="57"/>
    </row>
    <row r="1253" spans="6:9" s="58" customFormat="1" ht="12.75">
      <c r="F1253" s="57"/>
      <c r="I1253" s="57"/>
    </row>
    <row r="1254" spans="6:9" s="58" customFormat="1" ht="12.75">
      <c r="F1254" s="57"/>
      <c r="I1254" s="57"/>
    </row>
    <row r="1255" spans="6:9" s="58" customFormat="1" ht="12.75">
      <c r="F1255" s="57"/>
      <c r="I1255" s="57"/>
    </row>
    <row r="1256" spans="6:9" s="58" customFormat="1" ht="12.75">
      <c r="F1256" s="57"/>
      <c r="I1256" s="57"/>
    </row>
    <row r="1257" spans="6:9" s="58" customFormat="1" ht="12.75">
      <c r="F1257" s="57"/>
      <c r="I1257" s="57"/>
    </row>
    <row r="1258" spans="6:9" s="58" customFormat="1" ht="12.75">
      <c r="F1258" s="57"/>
      <c r="I1258" s="57"/>
    </row>
    <row r="1259" spans="6:9" s="58" customFormat="1" ht="12.75">
      <c r="F1259" s="57"/>
      <c r="I1259" s="57"/>
    </row>
    <row r="1260" spans="6:9" s="58" customFormat="1" ht="12.75">
      <c r="F1260" s="57"/>
      <c r="I1260" s="57"/>
    </row>
    <row r="1261" spans="6:9" s="58" customFormat="1" ht="12.75">
      <c r="F1261" s="57"/>
      <c r="I1261" s="57"/>
    </row>
    <row r="1262" spans="6:9" s="58" customFormat="1" ht="12.75">
      <c r="F1262" s="57"/>
      <c r="I1262" s="57"/>
    </row>
    <row r="1263" spans="6:9" s="58" customFormat="1" ht="12.75">
      <c r="F1263" s="57"/>
      <c r="I1263" s="57"/>
    </row>
    <row r="1264" spans="6:9" s="58" customFormat="1" ht="12.75">
      <c r="F1264" s="57"/>
      <c r="I1264" s="57"/>
    </row>
    <row r="1265" spans="6:9" s="58" customFormat="1" ht="12.75">
      <c r="F1265" s="57"/>
      <c r="I1265" s="57"/>
    </row>
    <row r="1266" spans="6:9" s="58" customFormat="1" ht="12.75">
      <c r="F1266" s="57"/>
      <c r="I1266" s="57"/>
    </row>
    <row r="1267" spans="6:9" s="58" customFormat="1" ht="12.75">
      <c r="F1267" s="57"/>
      <c r="I1267" s="57"/>
    </row>
    <row r="1268" spans="6:9" s="58" customFormat="1" ht="12.75">
      <c r="F1268" s="57"/>
      <c r="I1268" s="57"/>
    </row>
    <row r="1269" spans="6:9" s="58" customFormat="1" ht="12.75">
      <c r="F1269" s="57"/>
      <c r="I1269" s="57"/>
    </row>
    <row r="1270" spans="6:9" s="58" customFormat="1" ht="12.75">
      <c r="F1270" s="57"/>
      <c r="I1270" s="57"/>
    </row>
    <row r="1271" spans="6:9" s="58" customFormat="1" ht="12.75">
      <c r="F1271" s="57"/>
      <c r="I1271" s="57"/>
    </row>
    <row r="1272" spans="6:9" s="58" customFormat="1" ht="12.75">
      <c r="F1272" s="57"/>
      <c r="I1272" s="57"/>
    </row>
    <row r="1273" spans="6:9" s="58" customFormat="1" ht="12.75">
      <c r="F1273" s="57"/>
      <c r="I1273" s="57"/>
    </row>
    <row r="1274" spans="6:9" s="58" customFormat="1" ht="12.75">
      <c r="F1274" s="57"/>
      <c r="I1274" s="57"/>
    </row>
    <row r="1275" spans="6:9" s="58" customFormat="1" ht="12.75">
      <c r="F1275" s="57"/>
      <c r="I1275" s="57"/>
    </row>
    <row r="1276" spans="6:9" s="58" customFormat="1" ht="12.75">
      <c r="F1276" s="57"/>
      <c r="I1276" s="57"/>
    </row>
    <row r="1277" spans="6:9" s="58" customFormat="1" ht="12.75">
      <c r="F1277" s="57"/>
      <c r="I1277" s="57"/>
    </row>
    <row r="1278" spans="6:9" s="58" customFormat="1" ht="12.75">
      <c r="F1278" s="57"/>
      <c r="I1278" s="57"/>
    </row>
    <row r="1279" spans="6:9" s="58" customFormat="1" ht="12.75">
      <c r="F1279" s="57"/>
      <c r="I1279" s="57"/>
    </row>
    <row r="1280" spans="6:9" s="58" customFormat="1" ht="12.75">
      <c r="F1280" s="57"/>
      <c r="I1280" s="57"/>
    </row>
    <row r="1281" spans="6:9" s="58" customFormat="1" ht="12.75">
      <c r="F1281" s="57"/>
      <c r="I1281" s="57"/>
    </row>
    <row r="1282" spans="6:9" s="58" customFormat="1" ht="12.75">
      <c r="F1282" s="57"/>
      <c r="I1282" s="57"/>
    </row>
    <row r="1283" spans="6:9" s="58" customFormat="1" ht="12.75">
      <c r="F1283" s="57"/>
      <c r="I1283" s="57"/>
    </row>
    <row r="1284" spans="6:9" s="58" customFormat="1" ht="12.75">
      <c r="F1284" s="57"/>
      <c r="I1284" s="57"/>
    </row>
    <row r="1285" spans="6:9" s="58" customFormat="1" ht="12.75">
      <c r="F1285" s="57"/>
      <c r="I1285" s="57"/>
    </row>
    <row r="1286" spans="6:9" s="58" customFormat="1" ht="12.75">
      <c r="F1286" s="57"/>
      <c r="I1286" s="57"/>
    </row>
    <row r="1287" spans="6:9" s="58" customFormat="1" ht="12.75">
      <c r="F1287" s="57"/>
      <c r="I1287" s="57"/>
    </row>
    <row r="1288" spans="6:9" s="58" customFormat="1" ht="12.75">
      <c r="F1288" s="57"/>
      <c r="I1288" s="57"/>
    </row>
    <row r="1289" spans="6:9" s="58" customFormat="1" ht="12.75">
      <c r="F1289" s="57"/>
      <c r="I1289" s="57"/>
    </row>
    <row r="1290" spans="6:9" s="58" customFormat="1" ht="12.75">
      <c r="F1290" s="57"/>
      <c r="I1290" s="57"/>
    </row>
    <row r="1291" spans="6:9" s="58" customFormat="1" ht="12.75">
      <c r="F1291" s="57"/>
      <c r="I1291" s="57"/>
    </row>
    <row r="1292" spans="6:9" s="58" customFormat="1" ht="12.75">
      <c r="F1292" s="57"/>
      <c r="I1292" s="57"/>
    </row>
    <row r="1293" spans="6:9" s="58" customFormat="1" ht="12.75">
      <c r="F1293" s="57"/>
      <c r="I1293" s="57"/>
    </row>
    <row r="1294" spans="6:9" s="58" customFormat="1" ht="12.75">
      <c r="F1294" s="57"/>
      <c r="I1294" s="57"/>
    </row>
    <row r="1295" spans="6:9" s="58" customFormat="1" ht="12.75">
      <c r="F1295" s="57"/>
      <c r="I1295" s="57"/>
    </row>
    <row r="1296" spans="6:9" s="58" customFormat="1" ht="12.75">
      <c r="F1296" s="57"/>
      <c r="I1296" s="57"/>
    </row>
    <row r="1297" spans="6:9" s="58" customFormat="1" ht="12.75">
      <c r="F1297" s="57"/>
      <c r="I1297" s="57"/>
    </row>
    <row r="1298" spans="6:9" s="58" customFormat="1" ht="12.75">
      <c r="F1298" s="57"/>
      <c r="I1298" s="57"/>
    </row>
    <row r="1299" spans="6:9" s="58" customFormat="1" ht="12.75">
      <c r="F1299" s="57"/>
      <c r="I1299" s="57"/>
    </row>
    <row r="1300" spans="6:9" s="58" customFormat="1" ht="12.75">
      <c r="F1300" s="57"/>
      <c r="I1300" s="57"/>
    </row>
    <row r="1301" spans="6:9" s="58" customFormat="1" ht="12.75">
      <c r="F1301" s="57"/>
      <c r="I1301" s="57"/>
    </row>
    <row r="1302" spans="6:9" s="58" customFormat="1" ht="12.75">
      <c r="F1302" s="57"/>
      <c r="I1302" s="57"/>
    </row>
    <row r="1303" spans="6:9" s="58" customFormat="1" ht="12.75">
      <c r="F1303" s="57"/>
      <c r="I1303" s="57"/>
    </row>
    <row r="1304" spans="6:9" s="58" customFormat="1" ht="12.75">
      <c r="F1304" s="57"/>
      <c r="I1304" s="57"/>
    </row>
    <row r="1305" spans="6:9" s="58" customFormat="1" ht="12.75">
      <c r="F1305" s="57"/>
      <c r="I1305" s="57"/>
    </row>
    <row r="1306" spans="6:9" s="58" customFormat="1" ht="12.75">
      <c r="F1306" s="57"/>
      <c r="I1306" s="57"/>
    </row>
    <row r="1307" spans="6:9" s="58" customFormat="1" ht="12.75">
      <c r="F1307" s="57"/>
      <c r="I1307" s="57"/>
    </row>
    <row r="1308" spans="6:9" s="58" customFormat="1" ht="12.75">
      <c r="F1308" s="57"/>
      <c r="I1308" s="57"/>
    </row>
    <row r="1309" spans="6:9" s="58" customFormat="1" ht="12.75">
      <c r="F1309" s="57"/>
      <c r="I1309" s="57"/>
    </row>
    <row r="1310" spans="6:9" s="58" customFormat="1" ht="12.75">
      <c r="F1310" s="57"/>
      <c r="I1310" s="57"/>
    </row>
    <row r="1311" spans="6:9" s="58" customFormat="1" ht="12.75">
      <c r="F1311" s="57"/>
      <c r="I1311" s="57"/>
    </row>
    <row r="1312" spans="6:9" s="58" customFormat="1" ht="12.75">
      <c r="F1312" s="57"/>
      <c r="I1312" s="57"/>
    </row>
    <row r="1313" spans="6:9" s="58" customFormat="1" ht="12.75">
      <c r="F1313" s="57"/>
      <c r="I1313" s="57"/>
    </row>
    <row r="1314" spans="6:9" s="58" customFormat="1" ht="12.75">
      <c r="F1314" s="57"/>
      <c r="I1314" s="57"/>
    </row>
    <row r="1315" spans="6:9" s="58" customFormat="1" ht="12.75">
      <c r="F1315" s="57"/>
      <c r="I1315" s="57"/>
    </row>
    <row r="1316" spans="6:9" s="58" customFormat="1" ht="12.75">
      <c r="F1316" s="57"/>
      <c r="I1316" s="57"/>
    </row>
    <row r="1317" spans="6:9" s="58" customFormat="1" ht="12.75">
      <c r="F1317" s="57"/>
      <c r="I1317" s="57"/>
    </row>
    <row r="1318" spans="6:9" s="58" customFormat="1" ht="12.75">
      <c r="F1318" s="57"/>
      <c r="I1318" s="57"/>
    </row>
    <row r="1319" spans="6:9" s="58" customFormat="1" ht="12.75">
      <c r="F1319" s="57"/>
      <c r="I1319" s="57"/>
    </row>
    <row r="1320" spans="6:9" s="58" customFormat="1" ht="12.75">
      <c r="F1320" s="57"/>
      <c r="I1320" s="57"/>
    </row>
    <row r="1321" spans="6:9" s="58" customFormat="1" ht="12.75">
      <c r="F1321" s="57"/>
      <c r="I1321" s="57"/>
    </row>
    <row r="1322" spans="6:9" s="58" customFormat="1" ht="12.75">
      <c r="F1322" s="57"/>
      <c r="I1322" s="57"/>
    </row>
    <row r="1323" spans="6:9" s="58" customFormat="1" ht="12.75">
      <c r="F1323" s="57"/>
      <c r="I1323" s="57"/>
    </row>
    <row r="1324" spans="6:9" s="58" customFormat="1" ht="12.75">
      <c r="F1324" s="57"/>
      <c r="I1324" s="57"/>
    </row>
    <row r="1325" spans="6:9" s="58" customFormat="1" ht="12.75">
      <c r="F1325" s="57"/>
      <c r="I1325" s="57"/>
    </row>
    <row r="1326" spans="6:9" s="58" customFormat="1" ht="12.75">
      <c r="F1326" s="57"/>
      <c r="I1326" s="57"/>
    </row>
    <row r="1327" spans="6:9" s="58" customFormat="1" ht="12.75">
      <c r="F1327" s="57"/>
      <c r="I1327" s="57"/>
    </row>
    <row r="1328" spans="6:9" s="58" customFormat="1" ht="12.75">
      <c r="F1328" s="57"/>
      <c r="I1328" s="57"/>
    </row>
    <row r="1329" spans="6:9" s="58" customFormat="1" ht="12.75">
      <c r="F1329" s="57"/>
      <c r="I1329" s="57"/>
    </row>
    <row r="1330" spans="6:9" s="58" customFormat="1" ht="12.75">
      <c r="F1330" s="57"/>
      <c r="I1330" s="57"/>
    </row>
    <row r="1331" spans="6:9" s="58" customFormat="1" ht="12.75">
      <c r="F1331" s="57"/>
      <c r="I1331" s="57"/>
    </row>
    <row r="1332" spans="6:9" s="58" customFormat="1" ht="12.75">
      <c r="F1332" s="57"/>
      <c r="I1332" s="57"/>
    </row>
    <row r="1333" spans="6:9" s="58" customFormat="1" ht="12.75">
      <c r="F1333" s="57"/>
      <c r="I1333" s="57"/>
    </row>
    <row r="1334" spans="6:9" s="58" customFormat="1" ht="12.75">
      <c r="F1334" s="57"/>
      <c r="I1334" s="57"/>
    </row>
    <row r="1335" spans="6:9" s="58" customFormat="1" ht="12.75">
      <c r="F1335" s="57"/>
      <c r="I1335" s="57"/>
    </row>
    <row r="1336" spans="6:9" s="58" customFormat="1" ht="12.75">
      <c r="F1336" s="57"/>
      <c r="I1336" s="57"/>
    </row>
    <row r="1337" spans="6:9" s="58" customFormat="1" ht="12.75">
      <c r="F1337" s="57"/>
      <c r="I1337" s="57"/>
    </row>
    <row r="1338" spans="6:9" s="58" customFormat="1" ht="12.75">
      <c r="F1338" s="57"/>
      <c r="I1338" s="57"/>
    </row>
    <row r="1339" spans="6:9" s="58" customFormat="1" ht="12.75">
      <c r="F1339" s="57"/>
      <c r="I1339" s="57"/>
    </row>
    <row r="1340" spans="6:9" s="58" customFormat="1" ht="12.75">
      <c r="F1340" s="57"/>
      <c r="I1340" s="57"/>
    </row>
    <row r="1341" spans="6:9" s="58" customFormat="1" ht="12.75">
      <c r="F1341" s="57"/>
      <c r="I1341" s="57"/>
    </row>
    <row r="1342" spans="6:9" s="58" customFormat="1" ht="12.75">
      <c r="F1342" s="57"/>
      <c r="I1342" s="57"/>
    </row>
    <row r="1343" spans="6:9" s="58" customFormat="1" ht="12.75">
      <c r="F1343" s="57"/>
      <c r="I1343" s="57"/>
    </row>
    <row r="1344" spans="6:9" s="58" customFormat="1" ht="12.75">
      <c r="F1344" s="57"/>
      <c r="I1344" s="57"/>
    </row>
    <row r="1345" spans="6:9" s="58" customFormat="1" ht="12.75">
      <c r="F1345" s="57"/>
      <c r="I1345" s="57"/>
    </row>
    <row r="1346" spans="6:9" s="58" customFormat="1" ht="12.75">
      <c r="F1346" s="57"/>
      <c r="I1346" s="57"/>
    </row>
    <row r="1347" spans="6:9" s="58" customFormat="1" ht="12.75">
      <c r="F1347" s="57"/>
      <c r="I1347" s="57"/>
    </row>
    <row r="1348" spans="6:9" s="58" customFormat="1" ht="12.75">
      <c r="F1348" s="57"/>
      <c r="I1348" s="57"/>
    </row>
    <row r="1349" spans="6:9" s="58" customFormat="1" ht="12.75">
      <c r="F1349" s="57"/>
      <c r="I1349" s="57"/>
    </row>
    <row r="1350" spans="6:9" s="58" customFormat="1" ht="12.75">
      <c r="F1350" s="57"/>
      <c r="I1350" s="57"/>
    </row>
    <row r="1351" spans="6:9" s="58" customFormat="1" ht="12.75">
      <c r="F1351" s="57"/>
      <c r="I1351" s="57"/>
    </row>
    <row r="1352" spans="6:9" s="58" customFormat="1" ht="12.75">
      <c r="F1352" s="57"/>
      <c r="I1352" s="57"/>
    </row>
    <row r="1353" spans="6:9" s="58" customFormat="1" ht="12.75">
      <c r="F1353" s="57"/>
      <c r="I1353" s="57"/>
    </row>
    <row r="1354" spans="6:9" s="58" customFormat="1" ht="12.75">
      <c r="F1354" s="57"/>
      <c r="I1354" s="57"/>
    </row>
    <row r="1355" spans="6:9" s="58" customFormat="1" ht="12.75">
      <c r="F1355" s="57"/>
      <c r="I1355" s="57"/>
    </row>
    <row r="1356" spans="6:9" s="58" customFormat="1" ht="12.75">
      <c r="F1356" s="57"/>
      <c r="I1356" s="57"/>
    </row>
    <row r="1357" spans="6:9" s="58" customFormat="1" ht="12.75">
      <c r="F1357" s="57"/>
      <c r="I1357" s="57"/>
    </row>
    <row r="1358" spans="6:9" s="58" customFormat="1" ht="12.75">
      <c r="F1358" s="57"/>
      <c r="I1358" s="57"/>
    </row>
    <row r="1359" spans="6:9" s="58" customFormat="1" ht="12.75">
      <c r="F1359" s="57"/>
      <c r="I1359" s="57"/>
    </row>
    <row r="1360" spans="6:9" s="58" customFormat="1" ht="12.75">
      <c r="F1360" s="57"/>
      <c r="I1360" s="57"/>
    </row>
    <row r="1361" spans="6:9" s="58" customFormat="1" ht="12.75">
      <c r="F1361" s="57"/>
      <c r="I1361" s="57"/>
    </row>
    <row r="1362" spans="6:9" s="58" customFormat="1" ht="12.75">
      <c r="F1362" s="57"/>
      <c r="I1362" s="57"/>
    </row>
    <row r="1363" spans="6:9" s="58" customFormat="1" ht="12.75">
      <c r="F1363" s="57"/>
      <c r="I1363" s="57"/>
    </row>
    <row r="1364" spans="6:9" s="58" customFormat="1" ht="12.75">
      <c r="F1364" s="57"/>
      <c r="I1364" s="57"/>
    </row>
    <row r="1365" spans="6:9" s="58" customFormat="1" ht="12.75">
      <c r="F1365" s="57"/>
      <c r="I1365" s="57"/>
    </row>
    <row r="1366" spans="6:9" s="58" customFormat="1" ht="12.75">
      <c r="F1366" s="57"/>
      <c r="I1366" s="57"/>
    </row>
    <row r="1367" spans="6:9" s="58" customFormat="1" ht="12.75">
      <c r="F1367" s="57"/>
      <c r="I1367" s="57"/>
    </row>
    <row r="1368" spans="6:9" s="58" customFormat="1" ht="12.75">
      <c r="F1368" s="57"/>
      <c r="I1368" s="57"/>
    </row>
    <row r="1369" spans="6:9" s="58" customFormat="1" ht="12.75">
      <c r="F1369" s="57"/>
      <c r="I1369" s="57"/>
    </row>
    <row r="1370" spans="6:9" s="58" customFormat="1" ht="12.75">
      <c r="F1370" s="57"/>
      <c r="I1370" s="57"/>
    </row>
    <row r="1371" spans="6:9" s="58" customFormat="1" ht="12.75">
      <c r="F1371" s="57"/>
      <c r="I1371" s="57"/>
    </row>
    <row r="1372" spans="6:9" s="58" customFormat="1" ht="12.75">
      <c r="F1372" s="57"/>
      <c r="I1372" s="57"/>
    </row>
    <row r="1373" spans="6:9" s="58" customFormat="1" ht="12.75">
      <c r="F1373" s="57"/>
      <c r="I1373" s="57"/>
    </row>
    <row r="1374" spans="6:9" s="58" customFormat="1" ht="12.75">
      <c r="F1374" s="57"/>
      <c r="I1374" s="57"/>
    </row>
    <row r="1375" spans="6:9" s="58" customFormat="1" ht="12.75">
      <c r="F1375" s="57"/>
      <c r="I1375" s="57"/>
    </row>
    <row r="1376" spans="6:9" s="58" customFormat="1" ht="12.75">
      <c r="F1376" s="57"/>
      <c r="I1376" s="57"/>
    </row>
    <row r="1377" spans="6:9" s="58" customFormat="1" ht="12.75">
      <c r="F1377" s="57"/>
      <c r="I1377" s="57"/>
    </row>
    <row r="1378" spans="6:9" s="58" customFormat="1" ht="12.75">
      <c r="F1378" s="57"/>
      <c r="I1378" s="57"/>
    </row>
    <row r="1379" spans="6:9" s="58" customFormat="1" ht="12.75">
      <c r="F1379" s="57"/>
      <c r="I1379" s="57"/>
    </row>
    <row r="1380" spans="6:9" s="58" customFormat="1" ht="12.75">
      <c r="F1380" s="57"/>
      <c r="I1380" s="57"/>
    </row>
    <row r="1381" spans="6:9" s="58" customFormat="1" ht="12.75">
      <c r="F1381" s="57"/>
      <c r="I1381" s="57"/>
    </row>
    <row r="1382" spans="6:9" s="58" customFormat="1" ht="12.75">
      <c r="F1382" s="57"/>
      <c r="I1382" s="57"/>
    </row>
    <row r="1383" spans="6:9" s="58" customFormat="1" ht="12.75">
      <c r="F1383" s="57"/>
      <c r="I1383" s="57"/>
    </row>
    <row r="1384" spans="6:9" s="58" customFormat="1" ht="12.75">
      <c r="F1384" s="57"/>
      <c r="I1384" s="57"/>
    </row>
    <row r="1385" spans="6:9" s="58" customFormat="1" ht="12.75">
      <c r="F1385" s="57"/>
      <c r="I1385" s="57"/>
    </row>
    <row r="1386" spans="6:9" s="58" customFormat="1" ht="12.75">
      <c r="F1386" s="57"/>
      <c r="I1386" s="57"/>
    </row>
    <row r="1387" spans="6:9" s="58" customFormat="1" ht="12.75">
      <c r="F1387" s="57"/>
      <c r="I1387" s="57"/>
    </row>
    <row r="1388" spans="6:9" s="58" customFormat="1" ht="12.75">
      <c r="F1388" s="57"/>
      <c r="I1388" s="57"/>
    </row>
    <row r="1389" spans="6:9" s="58" customFormat="1" ht="12.75">
      <c r="F1389" s="57"/>
      <c r="I1389" s="57"/>
    </row>
    <row r="1390" spans="6:9" s="58" customFormat="1" ht="12.75">
      <c r="F1390" s="57"/>
      <c r="I1390" s="57"/>
    </row>
    <row r="1391" spans="6:9" s="58" customFormat="1" ht="12.75">
      <c r="F1391" s="57"/>
      <c r="I1391" s="57"/>
    </row>
    <row r="1392" spans="6:9" s="58" customFormat="1" ht="12.75">
      <c r="F1392" s="57"/>
      <c r="I1392" s="57"/>
    </row>
    <row r="1393" spans="6:9" s="58" customFormat="1" ht="12.75">
      <c r="F1393" s="57"/>
      <c r="I1393" s="57"/>
    </row>
    <row r="1394" spans="6:9" s="58" customFormat="1" ht="12.75">
      <c r="F1394" s="57"/>
      <c r="I1394" s="57"/>
    </row>
    <row r="1395" spans="6:9" s="58" customFormat="1" ht="12.75">
      <c r="F1395" s="57"/>
      <c r="I1395" s="57"/>
    </row>
    <row r="1396" spans="6:9" s="58" customFormat="1" ht="12.75">
      <c r="F1396" s="57"/>
      <c r="I1396" s="57"/>
    </row>
    <row r="1397" spans="6:9" s="58" customFormat="1" ht="12.75">
      <c r="F1397" s="57"/>
      <c r="I1397" s="57"/>
    </row>
    <row r="1398" spans="6:9" s="58" customFormat="1" ht="12.75">
      <c r="F1398" s="57"/>
      <c r="I1398" s="57"/>
    </row>
    <row r="1399" spans="6:9" s="58" customFormat="1" ht="12.75">
      <c r="F1399" s="57"/>
      <c r="I1399" s="57"/>
    </row>
    <row r="1400" spans="6:9" s="58" customFormat="1" ht="12.75">
      <c r="F1400" s="57"/>
      <c r="I1400" s="57"/>
    </row>
    <row r="1401" spans="6:9" s="58" customFormat="1" ht="12.75">
      <c r="F1401" s="57"/>
      <c r="I1401" s="57"/>
    </row>
    <row r="1402" spans="6:9" s="58" customFormat="1" ht="12.75">
      <c r="F1402" s="57"/>
      <c r="I1402" s="57"/>
    </row>
    <row r="1403" spans="6:9" s="58" customFormat="1" ht="12.75">
      <c r="F1403" s="57"/>
      <c r="I1403" s="57"/>
    </row>
    <row r="1404" spans="6:9" s="58" customFormat="1" ht="12.75">
      <c r="F1404" s="57"/>
      <c r="I1404" s="57"/>
    </row>
    <row r="1405" spans="6:9" s="58" customFormat="1" ht="12.75">
      <c r="F1405" s="57"/>
      <c r="I1405" s="57"/>
    </row>
    <row r="1406" spans="6:9" s="58" customFormat="1" ht="12.75">
      <c r="F1406" s="57"/>
      <c r="I1406" s="57"/>
    </row>
    <row r="1407" spans="6:9" s="58" customFormat="1" ht="12.75">
      <c r="F1407" s="57"/>
      <c r="I1407" s="57"/>
    </row>
    <row r="1408" spans="6:9" s="58" customFormat="1" ht="12.75">
      <c r="F1408" s="57"/>
      <c r="I1408" s="57"/>
    </row>
    <row r="1409" spans="6:9" s="58" customFormat="1" ht="12.75">
      <c r="F1409" s="57"/>
      <c r="I1409" s="57"/>
    </row>
    <row r="1410" spans="6:9" s="58" customFormat="1" ht="12.75">
      <c r="F1410" s="57"/>
      <c r="I1410" s="57"/>
    </row>
    <row r="1411" spans="6:9" s="58" customFormat="1" ht="12.75">
      <c r="F1411" s="57"/>
      <c r="I1411" s="57"/>
    </row>
    <row r="1412" spans="6:9" s="58" customFormat="1" ht="12.75">
      <c r="F1412" s="57"/>
      <c r="I1412" s="57"/>
    </row>
    <row r="1413" spans="6:9" s="58" customFormat="1" ht="12.75">
      <c r="F1413" s="57"/>
      <c r="I1413" s="57"/>
    </row>
    <row r="1414" spans="6:9" s="58" customFormat="1" ht="12.75">
      <c r="F1414" s="57"/>
      <c r="I1414" s="57"/>
    </row>
    <row r="1415" spans="6:9" s="58" customFormat="1" ht="12.75">
      <c r="F1415" s="57"/>
      <c r="I1415" s="57"/>
    </row>
    <row r="1416" spans="6:9" s="58" customFormat="1" ht="12.75">
      <c r="F1416" s="57"/>
      <c r="I1416" s="57"/>
    </row>
    <row r="1417" spans="6:9" s="58" customFormat="1" ht="12.75">
      <c r="F1417" s="57"/>
      <c r="I1417" s="57"/>
    </row>
    <row r="1418" spans="6:9" s="58" customFormat="1" ht="12.75">
      <c r="F1418" s="57"/>
      <c r="I1418" s="57"/>
    </row>
    <row r="1419" spans="6:9" s="58" customFormat="1" ht="12.75">
      <c r="F1419" s="57"/>
      <c r="I1419" s="57"/>
    </row>
    <row r="1420" spans="6:9" s="58" customFormat="1" ht="12.75">
      <c r="F1420" s="57"/>
      <c r="I1420" s="57"/>
    </row>
    <row r="1421" spans="6:9" s="58" customFormat="1" ht="12.75">
      <c r="F1421" s="57"/>
      <c r="I1421" s="57"/>
    </row>
    <row r="1422" spans="6:9" s="58" customFormat="1" ht="12.75">
      <c r="F1422" s="57"/>
      <c r="I1422" s="57"/>
    </row>
    <row r="1423" spans="6:9" s="58" customFormat="1" ht="12.75">
      <c r="F1423" s="57"/>
      <c r="I1423" s="57"/>
    </row>
    <row r="1424" spans="6:9" s="58" customFormat="1" ht="12.75">
      <c r="F1424" s="57"/>
      <c r="I1424" s="57"/>
    </row>
    <row r="1425" spans="6:9" s="58" customFormat="1" ht="12.75">
      <c r="F1425" s="57"/>
      <c r="I1425" s="57"/>
    </row>
    <row r="1426" spans="6:9" s="58" customFormat="1" ht="12.75">
      <c r="F1426" s="57"/>
      <c r="I1426" s="57"/>
    </row>
    <row r="1427" spans="6:9" s="58" customFormat="1" ht="12.75">
      <c r="F1427" s="57"/>
      <c r="I1427" s="57"/>
    </row>
    <row r="1428" spans="6:9" s="58" customFormat="1" ht="12.75">
      <c r="F1428" s="57"/>
      <c r="I1428" s="57"/>
    </row>
    <row r="1429" spans="6:9" s="58" customFormat="1" ht="12.75">
      <c r="F1429" s="57"/>
      <c r="I1429" s="57"/>
    </row>
    <row r="1430" spans="6:9" s="58" customFormat="1" ht="12.75">
      <c r="F1430" s="57"/>
      <c r="I1430" s="57"/>
    </row>
    <row r="1431" spans="6:9" s="58" customFormat="1" ht="12.75">
      <c r="F1431" s="57"/>
      <c r="I1431" s="57"/>
    </row>
    <row r="1432" spans="6:9" s="58" customFormat="1" ht="12.75">
      <c r="F1432" s="57"/>
      <c r="I1432" s="57"/>
    </row>
    <row r="1433" spans="6:9" s="58" customFormat="1" ht="12.75">
      <c r="F1433" s="57"/>
      <c r="I1433" s="57"/>
    </row>
    <row r="1434" spans="6:9" s="58" customFormat="1" ht="12.75">
      <c r="F1434" s="57"/>
      <c r="I1434" s="57"/>
    </row>
    <row r="1435" spans="6:9" s="58" customFormat="1" ht="12.75">
      <c r="F1435" s="57"/>
      <c r="I1435" s="57"/>
    </row>
    <row r="1436" spans="6:9" s="58" customFormat="1" ht="12.75">
      <c r="F1436" s="57"/>
      <c r="I1436" s="57"/>
    </row>
    <row r="1437" spans="6:9" s="58" customFormat="1" ht="12.75">
      <c r="F1437" s="57"/>
      <c r="I1437" s="57"/>
    </row>
    <row r="1438" spans="6:9" s="58" customFormat="1" ht="12.75">
      <c r="F1438" s="57"/>
      <c r="I1438" s="57"/>
    </row>
    <row r="1439" spans="6:9" s="58" customFormat="1" ht="12.75">
      <c r="F1439" s="57"/>
      <c r="I1439" s="57"/>
    </row>
    <row r="1440" spans="6:9" s="58" customFormat="1" ht="12.75">
      <c r="F1440" s="57"/>
      <c r="I1440" s="57"/>
    </row>
    <row r="1441" spans="6:9" s="58" customFormat="1" ht="12.75">
      <c r="F1441" s="57"/>
      <c r="I1441" s="57"/>
    </row>
    <row r="1442" spans="6:9" s="58" customFormat="1" ht="12.75">
      <c r="F1442" s="57"/>
      <c r="I1442" s="57"/>
    </row>
    <row r="1443" spans="6:9" s="58" customFormat="1" ht="12.75">
      <c r="F1443" s="57"/>
      <c r="I1443" s="57"/>
    </row>
    <row r="1444" spans="6:9" s="58" customFormat="1" ht="12.75">
      <c r="F1444" s="57"/>
      <c r="I1444" s="57"/>
    </row>
    <row r="1445" spans="6:9" s="58" customFormat="1" ht="12.75">
      <c r="F1445" s="57"/>
      <c r="I1445" s="57"/>
    </row>
    <row r="1446" spans="6:9" s="58" customFormat="1" ht="12.75">
      <c r="F1446" s="57"/>
      <c r="I1446" s="57"/>
    </row>
    <row r="1447" spans="6:9" s="58" customFormat="1" ht="12.75">
      <c r="F1447" s="57"/>
      <c r="I1447" s="57"/>
    </row>
    <row r="1448" spans="6:9" s="58" customFormat="1" ht="12.75">
      <c r="F1448" s="57"/>
      <c r="I1448" s="57"/>
    </row>
    <row r="1449" spans="6:9" s="58" customFormat="1" ht="12.75">
      <c r="F1449" s="57"/>
      <c r="I1449" s="57"/>
    </row>
    <row r="1450" spans="6:9" s="58" customFormat="1" ht="12.75">
      <c r="F1450" s="57"/>
      <c r="I1450" s="57"/>
    </row>
    <row r="1451" spans="6:9" s="58" customFormat="1" ht="12.75">
      <c r="F1451" s="57"/>
      <c r="I1451" s="57"/>
    </row>
    <row r="1452" spans="6:9" s="58" customFormat="1" ht="12.75">
      <c r="F1452" s="57"/>
      <c r="I1452" s="57"/>
    </row>
    <row r="1453" spans="6:9" s="58" customFormat="1" ht="12.75">
      <c r="F1453" s="57"/>
      <c r="I1453" s="57"/>
    </row>
    <row r="1454" spans="6:9" s="58" customFormat="1" ht="12.75">
      <c r="F1454" s="57"/>
      <c r="I1454" s="57"/>
    </row>
    <row r="1455" spans="6:9" s="58" customFormat="1" ht="12.75">
      <c r="F1455" s="57"/>
      <c r="I1455" s="57"/>
    </row>
    <row r="1456" spans="6:9" s="58" customFormat="1" ht="12.75">
      <c r="F1456" s="57"/>
      <c r="I1456" s="57"/>
    </row>
    <row r="1457" spans="6:9" s="58" customFormat="1" ht="12.75">
      <c r="F1457" s="57"/>
      <c r="I1457" s="57"/>
    </row>
    <row r="1458" spans="6:9" s="58" customFormat="1" ht="12.75">
      <c r="F1458" s="57"/>
      <c r="I1458" s="57"/>
    </row>
    <row r="1459" spans="6:9" s="58" customFormat="1" ht="12.75">
      <c r="F1459" s="57"/>
      <c r="I1459" s="57"/>
    </row>
    <row r="1460" spans="6:9" s="58" customFormat="1" ht="12.75">
      <c r="F1460" s="57"/>
      <c r="I1460" s="57"/>
    </row>
    <row r="1461" spans="6:9" s="58" customFormat="1" ht="12.75">
      <c r="F1461" s="57"/>
      <c r="I1461" s="57"/>
    </row>
    <row r="1462" spans="6:9" s="58" customFormat="1" ht="12.75">
      <c r="F1462" s="57"/>
      <c r="I1462" s="57"/>
    </row>
    <row r="1463" spans="6:9" s="58" customFormat="1" ht="12.75">
      <c r="F1463" s="57"/>
      <c r="I1463" s="57"/>
    </row>
    <row r="1464" spans="6:9" s="58" customFormat="1" ht="12.75">
      <c r="F1464" s="57"/>
      <c r="I1464" s="57"/>
    </row>
    <row r="1465" spans="6:9" s="58" customFormat="1" ht="12.75">
      <c r="F1465" s="57"/>
      <c r="I1465" s="57"/>
    </row>
    <row r="1466" spans="6:9" s="58" customFormat="1" ht="12.75">
      <c r="F1466" s="57"/>
      <c r="I1466" s="57"/>
    </row>
    <row r="1467" spans="6:9" s="58" customFormat="1" ht="12.75">
      <c r="F1467" s="57"/>
      <c r="I1467" s="57"/>
    </row>
    <row r="1468" spans="6:9" s="58" customFormat="1" ht="12.75">
      <c r="F1468" s="57"/>
      <c r="I1468" s="57"/>
    </row>
    <row r="1469" spans="6:9" s="58" customFormat="1" ht="12.75">
      <c r="F1469" s="57"/>
      <c r="I1469" s="57"/>
    </row>
    <row r="1470" spans="6:9" s="58" customFormat="1" ht="12.75">
      <c r="F1470" s="57"/>
      <c r="I1470" s="57"/>
    </row>
    <row r="1471" spans="6:9" s="58" customFormat="1" ht="12.75">
      <c r="F1471" s="57"/>
      <c r="I1471" s="57"/>
    </row>
    <row r="1472" spans="6:9" s="58" customFormat="1" ht="12.75">
      <c r="F1472" s="57"/>
      <c r="I1472" s="57"/>
    </row>
    <row r="1473" spans="6:9" s="58" customFormat="1" ht="12.75">
      <c r="F1473" s="57"/>
      <c r="I1473" s="57"/>
    </row>
    <row r="1474" spans="6:9" s="58" customFormat="1" ht="12.75">
      <c r="F1474" s="57"/>
      <c r="I1474" s="57"/>
    </row>
    <row r="1475" spans="6:9" s="58" customFormat="1" ht="12.75">
      <c r="F1475" s="57"/>
      <c r="I1475" s="57"/>
    </row>
    <row r="1476" spans="6:9" s="58" customFormat="1" ht="12.75">
      <c r="F1476" s="57"/>
      <c r="I1476" s="57"/>
    </row>
    <row r="1477" spans="6:9" s="58" customFormat="1" ht="12.75">
      <c r="F1477" s="57"/>
      <c r="I1477" s="57"/>
    </row>
    <row r="1478" spans="6:9" s="58" customFormat="1" ht="12.75">
      <c r="F1478" s="57"/>
      <c r="I1478" s="57"/>
    </row>
    <row r="1479" spans="6:9" s="58" customFormat="1" ht="12.75">
      <c r="F1479" s="57"/>
      <c r="I1479" s="57"/>
    </row>
    <row r="1480" spans="6:9" s="58" customFormat="1" ht="12.75">
      <c r="F1480" s="57"/>
      <c r="I1480" s="57"/>
    </row>
    <row r="1481" spans="6:9" s="58" customFormat="1" ht="12.75">
      <c r="F1481" s="57"/>
      <c r="I1481" s="57"/>
    </row>
    <row r="1482" spans="6:9" s="58" customFormat="1" ht="12.75">
      <c r="F1482" s="57"/>
      <c r="I1482" s="57"/>
    </row>
    <row r="1483" spans="6:9" s="58" customFormat="1" ht="12.75">
      <c r="F1483" s="57"/>
      <c r="I1483" s="57"/>
    </row>
    <row r="1484" spans="6:9" s="58" customFormat="1" ht="12.75">
      <c r="F1484" s="57"/>
      <c r="I1484" s="57"/>
    </row>
    <row r="1485" spans="6:9" s="58" customFormat="1" ht="12.75">
      <c r="F1485" s="57"/>
      <c r="I1485" s="57"/>
    </row>
    <row r="1486" spans="6:9" s="58" customFormat="1" ht="12.75">
      <c r="F1486" s="57"/>
      <c r="I1486" s="57"/>
    </row>
    <row r="1487" spans="6:9" s="58" customFormat="1" ht="12.75">
      <c r="F1487" s="57"/>
      <c r="I1487" s="57"/>
    </row>
    <row r="1488" spans="6:9" s="58" customFormat="1" ht="12.75">
      <c r="F1488" s="57"/>
      <c r="I1488" s="57"/>
    </row>
    <row r="1489" spans="6:9" s="58" customFormat="1" ht="12.75">
      <c r="F1489" s="57"/>
      <c r="I1489" s="57"/>
    </row>
    <row r="1490" spans="6:9" s="58" customFormat="1" ht="12.75">
      <c r="F1490" s="57"/>
      <c r="I1490" s="57"/>
    </row>
    <row r="1491" spans="6:9" s="58" customFormat="1" ht="12.75">
      <c r="F1491" s="57"/>
      <c r="I1491" s="57"/>
    </row>
    <row r="1492" spans="6:9" s="58" customFormat="1" ht="12.75">
      <c r="F1492" s="57"/>
      <c r="I1492" s="57"/>
    </row>
    <row r="1493" spans="6:9" s="58" customFormat="1" ht="12.75">
      <c r="F1493" s="57"/>
      <c r="I1493" s="57"/>
    </row>
    <row r="1494" spans="6:9" s="58" customFormat="1" ht="12.75">
      <c r="F1494" s="57"/>
      <c r="I1494" s="57"/>
    </row>
    <row r="1495" spans="6:9" s="58" customFormat="1" ht="12.75">
      <c r="F1495" s="57"/>
      <c r="I1495" s="57"/>
    </row>
    <row r="1496" spans="6:9" s="58" customFormat="1" ht="12.75">
      <c r="F1496" s="57"/>
      <c r="I1496" s="57"/>
    </row>
    <row r="1497" spans="6:9" s="58" customFormat="1" ht="12.75">
      <c r="F1497" s="57"/>
      <c r="I1497" s="57"/>
    </row>
    <row r="1498" spans="6:9" s="58" customFormat="1" ht="12.75">
      <c r="F1498" s="57"/>
      <c r="I1498" s="57"/>
    </row>
    <row r="1499" spans="6:9" s="58" customFormat="1" ht="12.75">
      <c r="F1499" s="57"/>
      <c r="I1499" s="57"/>
    </row>
    <row r="1500" spans="6:9" s="58" customFormat="1" ht="12.75">
      <c r="F1500" s="57"/>
      <c r="I1500" s="57"/>
    </row>
    <row r="1501" spans="6:9" s="58" customFormat="1" ht="12.75">
      <c r="F1501" s="57"/>
      <c r="I1501" s="57"/>
    </row>
    <row r="1502" spans="6:9" s="58" customFormat="1" ht="12.75">
      <c r="F1502" s="57"/>
      <c r="I1502" s="57"/>
    </row>
    <row r="1503" spans="6:9" s="58" customFormat="1" ht="12.75">
      <c r="F1503" s="57"/>
      <c r="I1503" s="57"/>
    </row>
    <row r="1504" spans="6:9" s="58" customFormat="1" ht="12.75">
      <c r="F1504" s="57"/>
      <c r="I1504" s="57"/>
    </row>
    <row r="1505" spans="6:9" s="58" customFormat="1" ht="12.75">
      <c r="F1505" s="57"/>
      <c r="I1505" s="57"/>
    </row>
    <row r="1506" spans="6:9" s="58" customFormat="1" ht="12.75">
      <c r="F1506" s="57"/>
      <c r="I1506" s="57"/>
    </row>
    <row r="1507" spans="6:9" s="58" customFormat="1" ht="12.75">
      <c r="F1507" s="57"/>
      <c r="I1507" s="57"/>
    </row>
    <row r="1508" spans="6:9" s="58" customFormat="1" ht="12.75">
      <c r="F1508" s="57"/>
      <c r="I1508" s="57"/>
    </row>
    <row r="1509" spans="6:9" s="58" customFormat="1" ht="12.75">
      <c r="F1509" s="57"/>
      <c r="I1509" s="57"/>
    </row>
    <row r="1510" spans="6:9" s="58" customFormat="1" ht="12.75">
      <c r="F1510" s="57"/>
      <c r="I1510" s="57"/>
    </row>
    <row r="1511" spans="6:9" s="58" customFormat="1" ht="12.75">
      <c r="F1511" s="57"/>
      <c r="I1511" s="57"/>
    </row>
    <row r="1512" spans="6:9" s="58" customFormat="1" ht="12.75">
      <c r="F1512" s="57"/>
      <c r="I1512" s="57"/>
    </row>
    <row r="1513" spans="6:9" s="58" customFormat="1" ht="12.75">
      <c r="F1513" s="57"/>
      <c r="I1513" s="57"/>
    </row>
    <row r="1514" spans="6:9" s="58" customFormat="1" ht="12.75">
      <c r="F1514" s="57"/>
      <c r="I1514" s="57"/>
    </row>
    <row r="1515" spans="6:9" s="58" customFormat="1" ht="12.75">
      <c r="F1515" s="57"/>
      <c r="I1515" s="57"/>
    </row>
    <row r="1516" spans="6:9" s="58" customFormat="1" ht="12.75">
      <c r="F1516" s="57"/>
      <c r="I1516" s="57"/>
    </row>
    <row r="1517" spans="6:9" s="58" customFormat="1" ht="12.75">
      <c r="F1517" s="57"/>
      <c r="I1517" s="57"/>
    </row>
    <row r="1518" spans="6:9" s="58" customFormat="1" ht="12.75">
      <c r="F1518" s="57"/>
      <c r="I1518" s="57"/>
    </row>
    <row r="1519" spans="6:9" s="58" customFormat="1" ht="12.75">
      <c r="F1519" s="57"/>
      <c r="I1519" s="57"/>
    </row>
    <row r="1520" spans="6:9" s="58" customFormat="1" ht="12.75">
      <c r="F1520" s="57"/>
      <c r="I1520" s="57"/>
    </row>
    <row r="1521" spans="6:9" s="58" customFormat="1" ht="12.75">
      <c r="F1521" s="57"/>
      <c r="I1521" s="57"/>
    </row>
    <row r="1522" spans="6:9" s="58" customFormat="1" ht="12.75">
      <c r="F1522" s="57"/>
      <c r="I1522" s="57"/>
    </row>
    <row r="1523" spans="6:9" s="58" customFormat="1" ht="12.75">
      <c r="F1523" s="57"/>
      <c r="I1523" s="57"/>
    </row>
    <row r="1524" spans="6:9" s="58" customFormat="1" ht="12.75">
      <c r="F1524" s="57"/>
      <c r="I1524" s="57"/>
    </row>
    <row r="1525" spans="6:9" s="58" customFormat="1" ht="12.75">
      <c r="F1525" s="57"/>
      <c r="I1525" s="57"/>
    </row>
    <row r="1526" spans="6:9" s="58" customFormat="1" ht="12.75">
      <c r="F1526" s="57"/>
      <c r="I1526" s="57"/>
    </row>
    <row r="1527" spans="6:9" s="58" customFormat="1" ht="12.75">
      <c r="F1527" s="57"/>
      <c r="I1527" s="57"/>
    </row>
    <row r="1528" spans="6:9" s="58" customFormat="1" ht="12.75">
      <c r="F1528" s="57"/>
      <c r="I1528" s="57"/>
    </row>
    <row r="1529" spans="6:9" s="58" customFormat="1" ht="12.75">
      <c r="F1529" s="57"/>
      <c r="I1529" s="57"/>
    </row>
    <row r="1530" spans="6:9" s="58" customFormat="1" ht="12.75">
      <c r="F1530" s="57"/>
      <c r="I1530" s="57"/>
    </row>
    <row r="1531" spans="6:9" s="58" customFormat="1" ht="12.75">
      <c r="F1531" s="57"/>
      <c r="I1531" s="57"/>
    </row>
    <row r="1532" spans="6:9" s="58" customFormat="1" ht="12.75">
      <c r="F1532" s="57"/>
      <c r="I1532" s="57"/>
    </row>
    <row r="1533" spans="6:9" s="58" customFormat="1" ht="12.75">
      <c r="F1533" s="57"/>
      <c r="I1533" s="57"/>
    </row>
    <row r="1534" spans="6:9" s="58" customFormat="1" ht="12.75">
      <c r="F1534" s="57"/>
      <c r="I1534" s="57"/>
    </row>
    <row r="1535" spans="6:9" s="58" customFormat="1" ht="12.75">
      <c r="F1535" s="57"/>
      <c r="I1535" s="57"/>
    </row>
    <row r="1536" spans="6:9" s="58" customFormat="1" ht="12.75">
      <c r="F1536" s="57"/>
      <c r="I1536" s="57"/>
    </row>
    <row r="1537" spans="6:9" s="58" customFormat="1" ht="12.75">
      <c r="F1537" s="57"/>
      <c r="I1537" s="57"/>
    </row>
    <row r="1538" spans="6:9" s="58" customFormat="1" ht="12.75">
      <c r="F1538" s="57"/>
      <c r="I1538" s="57"/>
    </row>
    <row r="1539" spans="6:9" s="58" customFormat="1" ht="12.75">
      <c r="F1539" s="57"/>
      <c r="I1539" s="57"/>
    </row>
    <row r="1540" spans="6:9" s="58" customFormat="1" ht="12.75">
      <c r="F1540" s="57"/>
      <c r="I1540" s="57"/>
    </row>
    <row r="1541" spans="6:9" s="58" customFormat="1" ht="12.75">
      <c r="F1541" s="57"/>
      <c r="I1541" s="57"/>
    </row>
    <row r="1542" spans="6:9" s="58" customFormat="1" ht="12.75">
      <c r="F1542" s="57"/>
      <c r="I1542" s="57"/>
    </row>
    <row r="1543" spans="6:9" s="58" customFormat="1" ht="12.75">
      <c r="F1543" s="57"/>
      <c r="I1543" s="57"/>
    </row>
    <row r="1544" spans="6:9" s="58" customFormat="1" ht="12.75">
      <c r="F1544" s="57"/>
      <c r="I1544" s="57"/>
    </row>
    <row r="1545" spans="6:9" s="58" customFormat="1" ht="12.75">
      <c r="F1545" s="57"/>
      <c r="I1545" s="57"/>
    </row>
    <row r="1546" spans="6:9" s="58" customFormat="1" ht="12.75">
      <c r="F1546" s="57"/>
      <c r="I1546" s="57"/>
    </row>
    <row r="1547" spans="6:9" s="58" customFormat="1" ht="12.75">
      <c r="F1547" s="57"/>
      <c r="I1547" s="57"/>
    </row>
    <row r="1548" spans="6:9" s="58" customFormat="1" ht="12.75">
      <c r="F1548" s="57"/>
      <c r="I1548" s="57"/>
    </row>
    <row r="1549" spans="6:9" s="58" customFormat="1" ht="12.75">
      <c r="F1549" s="57"/>
      <c r="I1549" s="57"/>
    </row>
    <row r="1550" spans="6:9" s="58" customFormat="1" ht="12.75">
      <c r="F1550" s="57"/>
      <c r="I1550" s="57"/>
    </row>
    <row r="1551" spans="6:9" s="58" customFormat="1" ht="12.75">
      <c r="F1551" s="57"/>
      <c r="I1551" s="57"/>
    </row>
    <row r="1552" spans="6:9" s="58" customFormat="1" ht="12.75">
      <c r="F1552" s="57"/>
      <c r="I1552" s="57"/>
    </row>
    <row r="1553" spans="6:9" s="58" customFormat="1" ht="12.75">
      <c r="F1553" s="57"/>
      <c r="I1553" s="57"/>
    </row>
    <row r="1554" spans="6:9" s="58" customFormat="1" ht="12.75">
      <c r="F1554" s="57"/>
      <c r="I1554" s="57"/>
    </row>
    <row r="1555" spans="6:9" s="58" customFormat="1" ht="12.75">
      <c r="F1555" s="57"/>
      <c r="I1555" s="57"/>
    </row>
    <row r="1556" spans="6:9" s="58" customFormat="1" ht="12.75">
      <c r="F1556" s="57"/>
      <c r="I1556" s="57"/>
    </row>
    <row r="1557" spans="6:9" s="58" customFormat="1" ht="12.75">
      <c r="F1557" s="57"/>
      <c r="I1557" s="57"/>
    </row>
    <row r="1558" spans="6:9" s="58" customFormat="1" ht="12.75">
      <c r="F1558" s="57"/>
      <c r="I1558" s="57"/>
    </row>
    <row r="1559" spans="6:9" s="58" customFormat="1" ht="12.75">
      <c r="F1559" s="57"/>
      <c r="I1559" s="57"/>
    </row>
    <row r="1560" spans="6:9" s="58" customFormat="1" ht="12.75">
      <c r="F1560" s="57"/>
      <c r="I1560" s="57"/>
    </row>
    <row r="1561" spans="6:9" s="58" customFormat="1" ht="12.75">
      <c r="F1561" s="57"/>
      <c r="I1561" s="57"/>
    </row>
    <row r="1562" spans="6:9" s="58" customFormat="1" ht="12.75">
      <c r="F1562" s="57"/>
      <c r="I1562" s="57"/>
    </row>
    <row r="1563" spans="6:9" s="58" customFormat="1" ht="12.75">
      <c r="F1563" s="57"/>
      <c r="I1563" s="57"/>
    </row>
    <row r="1564" spans="6:9" s="58" customFormat="1" ht="12.75">
      <c r="F1564" s="57"/>
      <c r="I1564" s="57"/>
    </row>
    <row r="1565" spans="6:9" s="58" customFormat="1" ht="12.75">
      <c r="F1565" s="57"/>
      <c r="I1565" s="57"/>
    </row>
    <row r="1566" spans="6:9" s="58" customFormat="1" ht="12.75">
      <c r="F1566" s="57"/>
      <c r="I1566" s="57"/>
    </row>
    <row r="1567" spans="6:9" s="58" customFormat="1" ht="12.75">
      <c r="F1567" s="57"/>
      <c r="I1567" s="57"/>
    </row>
    <row r="1568" spans="6:9" s="58" customFormat="1" ht="12.75">
      <c r="F1568" s="57"/>
      <c r="I1568" s="57"/>
    </row>
    <row r="1569" spans="6:9" s="58" customFormat="1" ht="12.75">
      <c r="F1569" s="57"/>
      <c r="I1569" s="57"/>
    </row>
    <row r="1570" spans="6:9" s="58" customFormat="1" ht="12.75">
      <c r="F1570" s="57"/>
      <c r="I1570" s="57"/>
    </row>
    <row r="1571" spans="6:9" s="58" customFormat="1" ht="12.75">
      <c r="F1571" s="57"/>
      <c r="I1571" s="57"/>
    </row>
    <row r="1572" spans="6:9" s="58" customFormat="1" ht="12.75">
      <c r="F1572" s="57"/>
      <c r="I1572" s="57"/>
    </row>
    <row r="1573" spans="6:9" s="58" customFormat="1" ht="12.75">
      <c r="F1573" s="57"/>
      <c r="I1573" s="57"/>
    </row>
    <row r="1574" spans="6:9" s="58" customFormat="1" ht="12.75">
      <c r="F1574" s="57"/>
      <c r="I1574" s="57"/>
    </row>
    <row r="1575" spans="6:9" s="58" customFormat="1" ht="12.75">
      <c r="F1575" s="57"/>
      <c r="I1575" s="57"/>
    </row>
    <row r="1576" spans="6:9" s="58" customFormat="1" ht="12.75">
      <c r="F1576" s="57"/>
      <c r="I1576" s="57"/>
    </row>
    <row r="1577" spans="6:9" s="58" customFormat="1" ht="12.75">
      <c r="F1577" s="57"/>
      <c r="I1577" s="57"/>
    </row>
    <row r="1578" spans="6:9" s="58" customFormat="1" ht="12.75">
      <c r="F1578" s="57"/>
      <c r="I1578" s="57"/>
    </row>
    <row r="1579" spans="6:9" s="58" customFormat="1" ht="12.75">
      <c r="F1579" s="57"/>
      <c r="I1579" s="57"/>
    </row>
    <row r="1580" spans="6:9" s="58" customFormat="1" ht="12.75">
      <c r="F1580" s="57"/>
      <c r="I1580" s="57"/>
    </row>
    <row r="1581" spans="6:9" s="58" customFormat="1" ht="12.75">
      <c r="F1581" s="57"/>
      <c r="I1581" s="57"/>
    </row>
    <row r="1582" spans="6:9" s="58" customFormat="1" ht="12.75">
      <c r="F1582" s="57"/>
      <c r="I1582" s="57"/>
    </row>
    <row r="1583" spans="6:9" s="58" customFormat="1" ht="12.75">
      <c r="F1583" s="57"/>
      <c r="I1583" s="57"/>
    </row>
    <row r="1584" spans="6:9" s="58" customFormat="1" ht="12.75">
      <c r="F1584" s="57"/>
      <c r="I1584" s="57"/>
    </row>
    <row r="1585" spans="6:9" s="58" customFormat="1" ht="12.75">
      <c r="F1585" s="57"/>
      <c r="I1585" s="57"/>
    </row>
    <row r="1586" spans="6:9" s="58" customFormat="1" ht="12.75">
      <c r="F1586" s="57"/>
      <c r="I1586" s="57"/>
    </row>
    <row r="1587" spans="6:9" s="58" customFormat="1" ht="12.75">
      <c r="F1587" s="57"/>
      <c r="I1587" s="57"/>
    </row>
    <row r="1588" spans="6:9" s="58" customFormat="1" ht="12.75">
      <c r="F1588" s="57"/>
      <c r="I1588" s="57"/>
    </row>
    <row r="1589" spans="6:9" s="58" customFormat="1" ht="12.75">
      <c r="F1589" s="57"/>
      <c r="I1589" s="57"/>
    </row>
    <row r="1590" spans="6:9" s="58" customFormat="1" ht="12.75">
      <c r="F1590" s="57"/>
      <c r="I1590" s="57"/>
    </row>
    <row r="1591" spans="6:9" s="58" customFormat="1" ht="12.75">
      <c r="F1591" s="57"/>
      <c r="I1591" s="57"/>
    </row>
    <row r="1592" spans="6:9" s="58" customFormat="1" ht="12.75">
      <c r="F1592" s="57"/>
      <c r="I1592" s="57"/>
    </row>
    <row r="1593" spans="6:9" s="58" customFormat="1" ht="12.75">
      <c r="F1593" s="57"/>
      <c r="I1593" s="57"/>
    </row>
    <row r="1594" spans="6:9" s="58" customFormat="1" ht="12.75">
      <c r="F1594" s="57"/>
      <c r="I1594" s="57"/>
    </row>
    <row r="1595" spans="6:9" s="58" customFormat="1" ht="12.75">
      <c r="F1595" s="57"/>
      <c r="I1595" s="57"/>
    </row>
    <row r="1596" spans="6:9" s="58" customFormat="1" ht="12.75">
      <c r="F1596" s="57"/>
      <c r="I1596" s="57"/>
    </row>
    <row r="1597" spans="6:9" s="58" customFormat="1" ht="12.75">
      <c r="F1597" s="57"/>
      <c r="I1597" s="57"/>
    </row>
    <row r="1598" spans="6:9" s="58" customFormat="1" ht="12.75">
      <c r="F1598" s="57"/>
      <c r="I1598" s="57"/>
    </row>
    <row r="1599" spans="6:9" s="58" customFormat="1" ht="12.75">
      <c r="F1599" s="57"/>
      <c r="I1599" s="57"/>
    </row>
    <row r="1600" spans="6:9" s="58" customFormat="1" ht="12.75">
      <c r="F1600" s="57"/>
      <c r="I1600" s="57"/>
    </row>
    <row r="1601" spans="6:9" s="58" customFormat="1" ht="12.75">
      <c r="F1601" s="57"/>
      <c r="I1601" s="57"/>
    </row>
    <row r="1602" spans="6:9" s="58" customFormat="1" ht="12.75">
      <c r="F1602" s="57"/>
      <c r="I1602" s="57"/>
    </row>
    <row r="1603" spans="6:9" s="58" customFormat="1" ht="12.75">
      <c r="F1603" s="57"/>
      <c r="I1603" s="57"/>
    </row>
    <row r="1604" spans="6:9" s="58" customFormat="1" ht="12.75">
      <c r="F1604" s="57"/>
      <c r="I1604" s="57"/>
    </row>
    <row r="1605" spans="6:9" s="58" customFormat="1" ht="12.75">
      <c r="F1605" s="57"/>
      <c r="I1605" s="57"/>
    </row>
    <row r="1606" spans="6:9" s="58" customFormat="1" ht="12.75">
      <c r="F1606" s="57"/>
      <c r="I1606" s="57"/>
    </row>
    <row r="1607" spans="6:9" s="58" customFormat="1" ht="12.75">
      <c r="F1607" s="57"/>
      <c r="I1607" s="57"/>
    </row>
    <row r="1608" spans="6:9" s="58" customFormat="1" ht="12.75">
      <c r="F1608" s="57"/>
      <c r="I1608" s="57"/>
    </row>
    <row r="1609" spans="6:9" s="58" customFormat="1" ht="12.75">
      <c r="F1609" s="57"/>
      <c r="I1609" s="57"/>
    </row>
    <row r="1610" spans="6:9" s="58" customFormat="1" ht="12.75">
      <c r="F1610" s="57"/>
      <c r="I1610" s="57"/>
    </row>
    <row r="1611" spans="6:9" s="58" customFormat="1" ht="12.75">
      <c r="F1611" s="57"/>
      <c r="I1611" s="57"/>
    </row>
    <row r="1612" spans="6:9" s="58" customFormat="1" ht="12.75">
      <c r="F1612" s="57"/>
      <c r="I1612" s="57"/>
    </row>
    <row r="1613" spans="6:9" s="58" customFormat="1" ht="12.75">
      <c r="F1613" s="57"/>
      <c r="I1613" s="57"/>
    </row>
    <row r="1614" spans="6:9" s="58" customFormat="1" ht="12.75">
      <c r="F1614" s="57"/>
      <c r="I1614" s="57"/>
    </row>
    <row r="1615" spans="6:9" s="58" customFormat="1" ht="12.75">
      <c r="F1615" s="57"/>
      <c r="I1615" s="57"/>
    </row>
    <row r="1616" spans="6:9" s="58" customFormat="1" ht="12.75">
      <c r="F1616" s="57"/>
      <c r="I1616" s="57"/>
    </row>
    <row r="1617" spans="6:9" s="58" customFormat="1" ht="12.75">
      <c r="F1617" s="57"/>
      <c r="I1617" s="57"/>
    </row>
    <row r="1618" spans="6:9" s="58" customFormat="1" ht="12.75">
      <c r="F1618" s="57"/>
      <c r="I1618" s="57"/>
    </row>
    <row r="1619" spans="6:9" s="58" customFormat="1" ht="12.75">
      <c r="F1619" s="57"/>
      <c r="I1619" s="57"/>
    </row>
    <row r="1620" spans="6:9" s="58" customFormat="1" ht="12.75">
      <c r="F1620" s="57"/>
      <c r="I1620" s="57"/>
    </row>
    <row r="1621" spans="6:9" s="58" customFormat="1" ht="12.75">
      <c r="F1621" s="57"/>
      <c r="I1621" s="57"/>
    </row>
    <row r="1622" spans="6:9" s="58" customFormat="1" ht="12.75">
      <c r="F1622" s="57"/>
      <c r="I1622" s="57"/>
    </row>
    <row r="1623" spans="6:9" s="58" customFormat="1" ht="12.75">
      <c r="F1623" s="57"/>
      <c r="I1623" s="57"/>
    </row>
    <row r="1624" spans="6:9" s="58" customFormat="1" ht="12.75">
      <c r="F1624" s="57"/>
      <c r="I1624" s="57"/>
    </row>
    <row r="1625" spans="6:9" s="58" customFormat="1" ht="12.75">
      <c r="F1625" s="57"/>
      <c r="I1625" s="57"/>
    </row>
    <row r="1626" spans="6:9" s="58" customFormat="1" ht="12.75">
      <c r="F1626" s="57"/>
      <c r="I1626" s="57"/>
    </row>
    <row r="1627" spans="6:9" s="58" customFormat="1" ht="12.75">
      <c r="F1627" s="57"/>
      <c r="I1627" s="57"/>
    </row>
    <row r="1628" spans="6:9" s="58" customFormat="1" ht="12.75">
      <c r="F1628" s="57"/>
      <c r="I1628" s="57"/>
    </row>
    <row r="1629" spans="6:9" s="58" customFormat="1" ht="12.75">
      <c r="F1629" s="57"/>
      <c r="I1629" s="57"/>
    </row>
    <row r="1630" spans="6:9" s="58" customFormat="1" ht="12.75">
      <c r="F1630" s="57"/>
      <c r="I1630" s="57"/>
    </row>
    <row r="1631" spans="6:9" s="58" customFormat="1" ht="12.75">
      <c r="F1631" s="57"/>
      <c r="I1631" s="57"/>
    </row>
    <row r="1632" spans="6:9" s="58" customFormat="1" ht="12.75">
      <c r="F1632" s="57"/>
      <c r="I1632" s="57"/>
    </row>
    <row r="1633" spans="6:9" s="58" customFormat="1" ht="12.75">
      <c r="F1633" s="57"/>
      <c r="I1633" s="57"/>
    </row>
    <row r="1634" spans="6:9" s="58" customFormat="1" ht="12.75">
      <c r="F1634" s="57"/>
      <c r="I1634" s="57"/>
    </row>
    <row r="1635" spans="6:9" s="58" customFormat="1" ht="12.75">
      <c r="F1635" s="57"/>
      <c r="I1635" s="57"/>
    </row>
    <row r="1636" spans="6:9" s="58" customFormat="1" ht="12.75">
      <c r="F1636" s="57"/>
      <c r="I1636" s="57"/>
    </row>
    <row r="1637" spans="6:9" s="58" customFormat="1" ht="12.75">
      <c r="F1637" s="57"/>
      <c r="I1637" s="57"/>
    </row>
    <row r="1638" spans="6:9" s="58" customFormat="1" ht="12.75">
      <c r="F1638" s="57"/>
      <c r="I1638" s="57"/>
    </row>
    <row r="1639" spans="6:9" s="58" customFormat="1" ht="12.75">
      <c r="F1639" s="57"/>
      <c r="I1639" s="57"/>
    </row>
    <row r="1640" spans="6:9" s="58" customFormat="1" ht="12.75">
      <c r="F1640" s="57"/>
      <c r="I1640" s="57"/>
    </row>
    <row r="1641" spans="6:9" s="58" customFormat="1" ht="12.75">
      <c r="F1641" s="57"/>
      <c r="I1641" s="57"/>
    </row>
    <row r="1642" spans="6:9" s="58" customFormat="1" ht="12.75">
      <c r="F1642" s="57"/>
      <c r="I1642" s="57"/>
    </row>
    <row r="1643" spans="6:9" s="58" customFormat="1" ht="12.75">
      <c r="F1643" s="57"/>
      <c r="I1643" s="57"/>
    </row>
    <row r="1644" spans="6:9" s="58" customFormat="1" ht="12.75">
      <c r="F1644" s="57"/>
      <c r="I1644" s="57"/>
    </row>
    <row r="1645" spans="6:9" s="58" customFormat="1" ht="12.75">
      <c r="F1645" s="57"/>
      <c r="I1645" s="57"/>
    </row>
    <row r="1646" spans="6:9" s="58" customFormat="1" ht="12.75">
      <c r="F1646" s="57"/>
      <c r="I1646" s="57"/>
    </row>
    <row r="1647" spans="6:9" s="58" customFormat="1" ht="12.75">
      <c r="F1647" s="57"/>
      <c r="I1647" s="57"/>
    </row>
    <row r="1648" spans="6:9" s="58" customFormat="1" ht="12.75">
      <c r="F1648" s="57"/>
      <c r="I1648" s="57"/>
    </row>
    <row r="1649" spans="6:9" s="58" customFormat="1" ht="12.75">
      <c r="F1649" s="57"/>
      <c r="I1649" s="57"/>
    </row>
    <row r="1650" spans="6:9" s="58" customFormat="1" ht="12.75">
      <c r="F1650" s="57"/>
      <c r="I1650" s="57"/>
    </row>
    <row r="1651" spans="6:9" s="58" customFormat="1" ht="12.75">
      <c r="F1651" s="57"/>
      <c r="I1651" s="57"/>
    </row>
    <row r="1652" spans="6:9" s="58" customFormat="1" ht="12.75">
      <c r="F1652" s="57"/>
      <c r="I1652" s="57"/>
    </row>
    <row r="1653" spans="6:9" s="58" customFormat="1" ht="12.75">
      <c r="F1653" s="57"/>
      <c r="I1653" s="57"/>
    </row>
    <row r="1654" spans="6:9" s="58" customFormat="1" ht="12.75">
      <c r="F1654" s="57"/>
      <c r="I1654" s="57"/>
    </row>
    <row r="1655" spans="6:9" s="58" customFormat="1" ht="12.75">
      <c r="F1655" s="57"/>
      <c r="I1655" s="57"/>
    </row>
    <row r="1656" spans="6:9" s="58" customFormat="1" ht="12.75">
      <c r="F1656" s="57"/>
      <c r="I1656" s="57"/>
    </row>
    <row r="1657" spans="6:9" s="58" customFormat="1" ht="12.75">
      <c r="F1657" s="57"/>
      <c r="I1657" s="57"/>
    </row>
    <row r="1658" spans="6:9" s="58" customFormat="1" ht="12.75">
      <c r="F1658" s="57"/>
      <c r="I1658" s="57"/>
    </row>
    <row r="1659" spans="6:9" s="58" customFormat="1" ht="12.75">
      <c r="F1659" s="57"/>
      <c r="I1659" s="57"/>
    </row>
    <row r="1660" spans="6:9" s="58" customFormat="1" ht="12.75">
      <c r="F1660" s="57"/>
      <c r="I1660" s="57"/>
    </row>
    <row r="1661" spans="6:9" s="58" customFormat="1" ht="12.75">
      <c r="F1661" s="57"/>
      <c r="I1661" s="57"/>
    </row>
    <row r="1662" spans="6:9" s="58" customFormat="1" ht="12.75">
      <c r="F1662" s="57"/>
      <c r="I1662" s="57"/>
    </row>
    <row r="1663" spans="6:9" s="58" customFormat="1" ht="12.75">
      <c r="F1663" s="57"/>
      <c r="I1663" s="57"/>
    </row>
    <row r="1664" spans="6:9" s="58" customFormat="1" ht="12.75">
      <c r="F1664" s="57"/>
      <c r="I1664" s="57"/>
    </row>
    <row r="1665" spans="6:9" s="58" customFormat="1" ht="12.75">
      <c r="F1665" s="57"/>
      <c r="I1665" s="57"/>
    </row>
    <row r="1666" spans="6:9" s="58" customFormat="1" ht="12.75">
      <c r="F1666" s="57"/>
      <c r="I1666" s="57"/>
    </row>
    <row r="1667" spans="6:9" s="58" customFormat="1" ht="12.75">
      <c r="F1667" s="57"/>
      <c r="I1667" s="57"/>
    </row>
    <row r="1668" spans="6:9" s="58" customFormat="1" ht="12.75">
      <c r="F1668" s="57"/>
      <c r="I1668" s="57"/>
    </row>
    <row r="1669" spans="6:9" s="58" customFormat="1" ht="12.75">
      <c r="F1669" s="57"/>
      <c r="I1669" s="57"/>
    </row>
    <row r="1670" spans="6:9" s="58" customFormat="1" ht="12.75">
      <c r="F1670" s="57"/>
      <c r="I1670" s="57"/>
    </row>
    <row r="1671" spans="6:9" s="58" customFormat="1" ht="12.75">
      <c r="F1671" s="57"/>
      <c r="I1671" s="57"/>
    </row>
    <row r="1672" spans="6:9" s="58" customFormat="1" ht="12.75">
      <c r="F1672" s="57"/>
      <c r="I1672" s="57"/>
    </row>
    <row r="1673" spans="6:9" s="58" customFormat="1" ht="12.75">
      <c r="F1673" s="57"/>
      <c r="I1673" s="57"/>
    </row>
    <row r="1674" spans="6:9" s="58" customFormat="1" ht="12.75">
      <c r="F1674" s="57"/>
      <c r="I1674" s="57"/>
    </row>
    <row r="1675" spans="6:9" s="58" customFormat="1" ht="12.75">
      <c r="F1675" s="57"/>
      <c r="I1675" s="57"/>
    </row>
    <row r="1676" spans="6:9" s="58" customFormat="1" ht="12.75">
      <c r="F1676" s="57"/>
      <c r="I1676" s="57"/>
    </row>
    <row r="1677" spans="6:9" s="58" customFormat="1" ht="12.75">
      <c r="F1677" s="57"/>
      <c r="I1677" s="57"/>
    </row>
    <row r="1678" spans="6:9" s="58" customFormat="1" ht="12.75">
      <c r="F1678" s="57"/>
      <c r="I1678" s="57"/>
    </row>
    <row r="1679" spans="6:9" s="58" customFormat="1" ht="12.75">
      <c r="F1679" s="57"/>
      <c r="I1679" s="57"/>
    </row>
    <row r="1680" spans="6:9" s="58" customFormat="1" ht="12.75">
      <c r="F1680" s="57"/>
      <c r="I1680" s="57"/>
    </row>
    <row r="1681" spans="6:9" s="58" customFormat="1" ht="12.75">
      <c r="F1681" s="57"/>
      <c r="I1681" s="57"/>
    </row>
    <row r="1682" spans="6:9" s="58" customFormat="1" ht="12.75">
      <c r="F1682" s="57"/>
      <c r="I1682" s="57"/>
    </row>
    <row r="1683" spans="6:9" s="58" customFormat="1" ht="12.75">
      <c r="F1683" s="57"/>
      <c r="I1683" s="57"/>
    </row>
    <row r="1684" spans="6:9" s="58" customFormat="1" ht="12.75">
      <c r="F1684" s="57"/>
      <c r="I1684" s="57"/>
    </row>
    <row r="1685" spans="6:9" s="58" customFormat="1" ht="12.75">
      <c r="F1685" s="57"/>
      <c r="I1685" s="57"/>
    </row>
    <row r="1686" spans="6:9" s="58" customFormat="1" ht="12.75">
      <c r="F1686" s="57"/>
      <c r="I1686" s="57"/>
    </row>
    <row r="1687" spans="6:9" s="58" customFormat="1" ht="12.75">
      <c r="F1687" s="57"/>
      <c r="I1687" s="57"/>
    </row>
    <row r="1688" spans="6:9" s="58" customFormat="1" ht="12.75">
      <c r="F1688" s="57"/>
      <c r="I1688" s="57"/>
    </row>
    <row r="1689" spans="6:9" s="58" customFormat="1" ht="12.75">
      <c r="F1689" s="57"/>
      <c r="I1689" s="57"/>
    </row>
    <row r="1690" spans="6:9" s="58" customFormat="1" ht="12.75">
      <c r="F1690" s="57"/>
      <c r="I1690" s="57"/>
    </row>
    <row r="1691" spans="6:9" s="58" customFormat="1" ht="12.75">
      <c r="F1691" s="57"/>
      <c r="I1691" s="57"/>
    </row>
    <row r="1692" spans="6:9" s="58" customFormat="1" ht="12.75">
      <c r="F1692" s="57"/>
      <c r="I1692" s="57"/>
    </row>
    <row r="1693" spans="6:9" s="58" customFormat="1" ht="12.75">
      <c r="F1693" s="57"/>
      <c r="I1693" s="57"/>
    </row>
    <row r="1694" spans="6:9" s="58" customFormat="1" ht="12.75">
      <c r="F1694" s="57"/>
      <c r="I1694" s="57"/>
    </row>
    <row r="1695" spans="6:9" s="58" customFormat="1" ht="12.75">
      <c r="F1695" s="57"/>
      <c r="I1695" s="57"/>
    </row>
    <row r="1696" spans="6:9" s="58" customFormat="1" ht="12.75">
      <c r="F1696" s="57"/>
      <c r="I1696" s="57"/>
    </row>
    <row r="1697" spans="6:9" s="58" customFormat="1" ht="12.75">
      <c r="F1697" s="57"/>
      <c r="I1697" s="57"/>
    </row>
    <row r="1698" spans="6:9" s="58" customFormat="1" ht="12.75">
      <c r="F1698" s="57"/>
      <c r="I1698" s="57"/>
    </row>
    <row r="1699" spans="6:9" s="58" customFormat="1" ht="12.75">
      <c r="F1699" s="57"/>
      <c r="I1699" s="57"/>
    </row>
    <row r="1700" spans="6:9" s="58" customFormat="1" ht="12.75">
      <c r="F1700" s="57"/>
      <c r="I1700" s="57"/>
    </row>
    <row r="1701" spans="6:9" s="58" customFormat="1" ht="12.75">
      <c r="F1701" s="57"/>
      <c r="I1701" s="57"/>
    </row>
    <row r="1702" spans="6:9" s="58" customFormat="1" ht="12.75">
      <c r="F1702" s="57"/>
      <c r="I1702" s="57"/>
    </row>
    <row r="1703" spans="6:9" s="58" customFormat="1" ht="12.75">
      <c r="F1703" s="57"/>
      <c r="I1703" s="57"/>
    </row>
    <row r="1704" spans="6:9" s="58" customFormat="1" ht="12.75">
      <c r="F1704" s="57"/>
      <c r="I1704" s="57"/>
    </row>
    <row r="1705" spans="6:9" s="58" customFormat="1" ht="12.75">
      <c r="F1705" s="57"/>
      <c r="I1705" s="57"/>
    </row>
    <row r="1706" spans="6:9" s="58" customFormat="1" ht="12.75">
      <c r="F1706" s="57"/>
      <c r="I1706" s="57"/>
    </row>
    <row r="1707" spans="6:9" s="58" customFormat="1" ht="12.75">
      <c r="F1707" s="57"/>
      <c r="I1707" s="57"/>
    </row>
    <row r="1708" spans="6:9" s="58" customFormat="1" ht="12.75">
      <c r="F1708" s="57"/>
      <c r="I1708" s="57"/>
    </row>
    <row r="1709" spans="6:9" s="58" customFormat="1" ht="12.75">
      <c r="F1709" s="57"/>
      <c r="I1709" s="57"/>
    </row>
    <row r="1710" spans="6:9" s="58" customFormat="1" ht="12.75">
      <c r="F1710" s="57"/>
      <c r="I1710" s="57"/>
    </row>
    <row r="1711" spans="6:9" s="58" customFormat="1" ht="12.75">
      <c r="F1711" s="57"/>
      <c r="I1711" s="57"/>
    </row>
    <row r="1712" spans="6:9" s="58" customFormat="1" ht="12.75">
      <c r="F1712" s="57"/>
      <c r="I1712" s="57"/>
    </row>
    <row r="1713" spans="6:9" s="58" customFormat="1" ht="12.75">
      <c r="F1713" s="57"/>
      <c r="I1713" s="57"/>
    </row>
    <row r="1714" spans="6:9" s="58" customFormat="1" ht="12.75">
      <c r="F1714" s="57"/>
      <c r="I1714" s="57"/>
    </row>
    <row r="1715" spans="6:9" s="58" customFormat="1" ht="12.75">
      <c r="F1715" s="57"/>
      <c r="I1715" s="57"/>
    </row>
    <row r="1716" spans="6:9" s="58" customFormat="1" ht="12.75">
      <c r="F1716" s="57"/>
      <c r="I1716" s="57"/>
    </row>
    <row r="1717" spans="6:9" s="58" customFormat="1" ht="12.75">
      <c r="F1717" s="57"/>
      <c r="I1717" s="57"/>
    </row>
    <row r="1718" spans="6:9" s="58" customFormat="1" ht="12.75">
      <c r="F1718" s="57"/>
      <c r="I1718" s="57"/>
    </row>
    <row r="1719" spans="6:9" s="58" customFormat="1" ht="12.75">
      <c r="F1719" s="57"/>
      <c r="I1719" s="57"/>
    </row>
    <row r="1720" spans="6:9" s="58" customFormat="1" ht="12.75">
      <c r="F1720" s="57"/>
      <c r="I1720" s="57"/>
    </row>
    <row r="1721" spans="6:9" s="58" customFormat="1" ht="12.75">
      <c r="F1721" s="57"/>
      <c r="I1721" s="57"/>
    </row>
    <row r="1722" spans="6:9" s="58" customFormat="1" ht="12.75">
      <c r="F1722" s="57"/>
      <c r="I1722" s="57"/>
    </row>
    <row r="1723" spans="6:9" s="58" customFormat="1" ht="12.75">
      <c r="F1723" s="57"/>
      <c r="I1723" s="57"/>
    </row>
    <row r="1724" spans="6:9" s="58" customFormat="1" ht="12.75">
      <c r="F1724" s="57"/>
      <c r="I1724" s="57"/>
    </row>
    <row r="1725" spans="6:9" s="58" customFormat="1" ht="12.75">
      <c r="F1725" s="57"/>
      <c r="I1725" s="57"/>
    </row>
    <row r="1726" spans="6:9" s="58" customFormat="1" ht="12.75">
      <c r="F1726" s="57"/>
      <c r="I1726" s="57"/>
    </row>
    <row r="1727" spans="6:9" s="58" customFormat="1" ht="12.75">
      <c r="F1727" s="57"/>
      <c r="I1727" s="57"/>
    </row>
    <row r="1728" spans="6:9" s="58" customFormat="1" ht="12.75">
      <c r="F1728" s="57"/>
      <c r="I1728" s="57"/>
    </row>
    <row r="1729" spans="6:9" s="58" customFormat="1" ht="12.75">
      <c r="F1729" s="57"/>
      <c r="I1729" s="57"/>
    </row>
    <row r="1730" spans="6:9" s="58" customFormat="1" ht="12.75">
      <c r="F1730" s="57"/>
      <c r="I1730" s="57"/>
    </row>
    <row r="1731" spans="6:9" s="58" customFormat="1" ht="12.75">
      <c r="F1731" s="57"/>
      <c r="I1731" s="57"/>
    </row>
    <row r="1732" spans="6:9" s="58" customFormat="1" ht="12.75">
      <c r="F1732" s="57"/>
      <c r="I1732" s="57"/>
    </row>
    <row r="1733" spans="6:9" s="58" customFormat="1" ht="12.75">
      <c r="F1733" s="57"/>
      <c r="I1733" s="57"/>
    </row>
    <row r="1734" spans="6:9" s="58" customFormat="1" ht="12.75">
      <c r="F1734" s="57"/>
      <c r="I1734" s="57"/>
    </row>
    <row r="1735" spans="6:9" s="58" customFormat="1" ht="12.75">
      <c r="F1735" s="57"/>
      <c r="I1735" s="57"/>
    </row>
    <row r="1736" spans="6:9" s="58" customFormat="1" ht="12.75">
      <c r="F1736" s="57"/>
      <c r="I1736" s="57"/>
    </row>
    <row r="1737" spans="6:9" s="58" customFormat="1" ht="12.75">
      <c r="F1737" s="57"/>
      <c r="I1737" s="57"/>
    </row>
    <row r="1738" spans="6:9" s="58" customFormat="1" ht="12.75">
      <c r="F1738" s="57"/>
      <c r="I1738" s="57"/>
    </row>
    <row r="1739" spans="6:9" s="58" customFormat="1" ht="12.75">
      <c r="F1739" s="57"/>
      <c r="I1739" s="57"/>
    </row>
    <row r="1740" spans="6:9" s="58" customFormat="1" ht="12.75">
      <c r="F1740" s="57"/>
      <c r="I1740" s="57"/>
    </row>
    <row r="1741" spans="6:9" s="58" customFormat="1" ht="12.75">
      <c r="F1741" s="57"/>
      <c r="I1741" s="57"/>
    </row>
    <row r="1742" spans="6:9" s="58" customFormat="1" ht="12.75">
      <c r="F1742" s="57"/>
      <c r="I1742" s="57"/>
    </row>
    <row r="1743" spans="6:9" s="58" customFormat="1" ht="12.75">
      <c r="F1743" s="57"/>
      <c r="I1743" s="57"/>
    </row>
    <row r="1744" spans="6:9" s="58" customFormat="1" ht="12.75">
      <c r="F1744" s="57"/>
      <c r="I1744" s="57"/>
    </row>
    <row r="1745" spans="6:9" s="58" customFormat="1" ht="12.75">
      <c r="F1745" s="57"/>
      <c r="I1745" s="57"/>
    </row>
    <row r="1746" spans="6:9" s="58" customFormat="1" ht="12.75">
      <c r="F1746" s="57"/>
      <c r="I1746" s="57"/>
    </row>
    <row r="1747" spans="6:9" s="58" customFormat="1" ht="12.75">
      <c r="F1747" s="57"/>
      <c r="I1747" s="57"/>
    </row>
    <row r="1748" spans="6:9" s="58" customFormat="1" ht="12.75">
      <c r="F1748" s="57"/>
      <c r="I1748" s="57"/>
    </row>
    <row r="1749" spans="6:9" s="58" customFormat="1" ht="12.75">
      <c r="F1749" s="57"/>
      <c r="I1749" s="57"/>
    </row>
    <row r="1750" spans="6:9" s="58" customFormat="1" ht="12.75">
      <c r="F1750" s="57"/>
      <c r="I1750" s="57"/>
    </row>
    <row r="1751" spans="6:9" s="58" customFormat="1" ht="12.75">
      <c r="F1751" s="57"/>
      <c r="I1751" s="57"/>
    </row>
    <row r="1752" spans="6:9" s="58" customFormat="1" ht="12.75">
      <c r="F1752" s="57"/>
      <c r="I1752" s="57"/>
    </row>
    <row r="1753" spans="6:9" s="58" customFormat="1" ht="12.75">
      <c r="F1753" s="57"/>
      <c r="I1753" s="57"/>
    </row>
    <row r="1754" spans="6:9" s="58" customFormat="1" ht="12.75">
      <c r="F1754" s="57"/>
      <c r="I1754" s="57"/>
    </row>
    <row r="1755" spans="6:9" s="58" customFormat="1" ht="12.75">
      <c r="F1755" s="57"/>
      <c r="I1755" s="57"/>
    </row>
    <row r="1756" spans="6:9" s="58" customFormat="1" ht="12.75">
      <c r="F1756" s="57"/>
      <c r="I1756" s="57"/>
    </row>
    <row r="1757" spans="6:9" s="58" customFormat="1" ht="12.75">
      <c r="F1757" s="57"/>
      <c r="I1757" s="57"/>
    </row>
    <row r="1758" spans="6:9" s="58" customFormat="1" ht="12.75">
      <c r="F1758" s="57"/>
      <c r="I1758" s="57"/>
    </row>
    <row r="1759" spans="6:9" s="58" customFormat="1" ht="12.75">
      <c r="F1759" s="57"/>
      <c r="I1759" s="57"/>
    </row>
    <row r="1760" spans="6:9" s="58" customFormat="1" ht="12.75">
      <c r="F1760" s="57"/>
      <c r="I1760" s="57"/>
    </row>
    <row r="1761" spans="6:9" s="58" customFormat="1" ht="12.75">
      <c r="F1761" s="57"/>
      <c r="I1761" s="57"/>
    </row>
    <row r="1762" spans="6:9" s="58" customFormat="1" ht="12.75">
      <c r="F1762" s="57"/>
      <c r="I1762" s="57"/>
    </row>
    <row r="1763" spans="6:9" s="58" customFormat="1" ht="12.75">
      <c r="F1763" s="57"/>
      <c r="I1763" s="57"/>
    </row>
    <row r="1764" spans="6:9" s="58" customFormat="1" ht="12.75">
      <c r="F1764" s="57"/>
      <c r="I1764" s="57"/>
    </row>
    <row r="1765" spans="6:9" s="58" customFormat="1" ht="12.75">
      <c r="F1765" s="57"/>
      <c r="I1765" s="57"/>
    </row>
    <row r="1766" spans="6:9" s="58" customFormat="1" ht="12.75">
      <c r="F1766" s="57"/>
      <c r="I1766" s="57"/>
    </row>
    <row r="1767" spans="6:9" s="58" customFormat="1" ht="12.75">
      <c r="F1767" s="57"/>
      <c r="I1767" s="57"/>
    </row>
    <row r="1768" spans="6:9" s="58" customFormat="1" ht="12.75">
      <c r="F1768" s="57"/>
      <c r="I1768" s="57"/>
    </row>
    <row r="1769" spans="6:9" s="58" customFormat="1" ht="12.75">
      <c r="F1769" s="57"/>
      <c r="I1769" s="57"/>
    </row>
    <row r="1770" spans="6:9" s="58" customFormat="1" ht="12.75">
      <c r="F1770" s="57"/>
      <c r="I1770" s="57"/>
    </row>
    <row r="1771" spans="6:9" s="58" customFormat="1" ht="12.75">
      <c r="F1771" s="57"/>
      <c r="I1771" s="57"/>
    </row>
    <row r="1772" spans="6:9" s="58" customFormat="1" ht="12.75">
      <c r="F1772" s="57"/>
      <c r="I1772" s="57"/>
    </row>
    <row r="1773" spans="6:9" s="58" customFormat="1" ht="12.75">
      <c r="F1773" s="57"/>
      <c r="I1773" s="57"/>
    </row>
    <row r="1774" spans="6:9" s="58" customFormat="1" ht="12.75">
      <c r="F1774" s="57"/>
      <c r="I1774" s="57"/>
    </row>
    <row r="1775" spans="6:9" s="58" customFormat="1" ht="12.75">
      <c r="F1775" s="57"/>
      <c r="I1775" s="57"/>
    </row>
    <row r="1776" spans="6:9" s="58" customFormat="1" ht="12.75">
      <c r="F1776" s="57"/>
      <c r="I1776" s="57"/>
    </row>
    <row r="1777" spans="6:9" s="58" customFormat="1" ht="12.75">
      <c r="F1777" s="57"/>
      <c r="I1777" s="57"/>
    </row>
    <row r="1778" spans="6:9" s="58" customFormat="1" ht="12.75">
      <c r="F1778" s="57"/>
      <c r="I1778" s="57"/>
    </row>
    <row r="1779" spans="6:9" s="58" customFormat="1" ht="12.75">
      <c r="F1779" s="57"/>
      <c r="I1779" s="57"/>
    </row>
    <row r="1780" spans="6:9" s="58" customFormat="1" ht="12.75">
      <c r="F1780" s="57"/>
      <c r="I1780" s="57"/>
    </row>
    <row r="1781" spans="6:9" s="58" customFormat="1" ht="12.75">
      <c r="F1781" s="57"/>
      <c r="I1781" s="57"/>
    </row>
    <row r="1782" spans="6:9" s="58" customFormat="1" ht="12.75">
      <c r="F1782" s="57"/>
      <c r="I1782" s="57"/>
    </row>
    <row r="1783" spans="6:9" s="58" customFormat="1" ht="12.75">
      <c r="F1783" s="57"/>
      <c r="I1783" s="57"/>
    </row>
    <row r="1784" spans="6:9" s="58" customFormat="1" ht="12.75">
      <c r="F1784" s="57"/>
      <c r="I1784" s="57"/>
    </row>
    <row r="1785" spans="6:9" s="58" customFormat="1" ht="12.75">
      <c r="F1785" s="57"/>
      <c r="I1785" s="57"/>
    </row>
    <row r="1786" spans="6:9" s="58" customFormat="1" ht="12.75">
      <c r="F1786" s="57"/>
      <c r="I1786" s="57"/>
    </row>
    <row r="1787" spans="6:9" s="58" customFormat="1" ht="12.75">
      <c r="F1787" s="57"/>
      <c r="I1787" s="57"/>
    </row>
    <row r="1788" spans="6:9" s="58" customFormat="1" ht="12.75">
      <c r="F1788" s="57"/>
      <c r="I1788" s="57"/>
    </row>
    <row r="1789" spans="6:9" s="58" customFormat="1" ht="12.75">
      <c r="F1789" s="57"/>
      <c r="I1789" s="57"/>
    </row>
    <row r="1790" spans="6:9" s="58" customFormat="1" ht="12.75">
      <c r="F1790" s="57"/>
      <c r="I1790" s="57"/>
    </row>
    <row r="1791" spans="6:9" s="58" customFormat="1" ht="12.75">
      <c r="F1791" s="57"/>
      <c r="I1791" s="57"/>
    </row>
    <row r="1792" spans="6:9" s="58" customFormat="1" ht="12.75">
      <c r="F1792" s="57"/>
      <c r="I1792" s="57"/>
    </row>
    <row r="1793" spans="6:9" s="58" customFormat="1" ht="12.75">
      <c r="F1793" s="57"/>
      <c r="I1793" s="57"/>
    </row>
    <row r="1794" spans="6:9" s="58" customFormat="1" ht="12.75">
      <c r="F1794" s="57"/>
      <c r="I1794" s="57"/>
    </row>
    <row r="1795" spans="6:9" s="58" customFormat="1" ht="12.75">
      <c r="F1795" s="57"/>
      <c r="I1795" s="57"/>
    </row>
    <row r="1796" spans="6:9" s="58" customFormat="1" ht="12.75">
      <c r="F1796" s="57"/>
      <c r="I1796" s="57"/>
    </row>
    <row r="1797" spans="6:9" s="58" customFormat="1" ht="12.75">
      <c r="F1797" s="57"/>
      <c r="I1797" s="57"/>
    </row>
    <row r="1798" spans="6:9" s="58" customFormat="1" ht="12.75">
      <c r="F1798" s="57"/>
      <c r="I1798" s="57"/>
    </row>
    <row r="1799" spans="6:9" s="58" customFormat="1" ht="12.75">
      <c r="F1799" s="57"/>
      <c r="I1799" s="57"/>
    </row>
    <row r="1800" spans="6:9" s="58" customFormat="1" ht="12.75">
      <c r="F1800" s="57"/>
      <c r="I1800" s="57"/>
    </row>
    <row r="1801" spans="6:9" s="58" customFormat="1" ht="12.75">
      <c r="F1801" s="57"/>
      <c r="I1801" s="57"/>
    </row>
    <row r="1802" spans="6:9" s="58" customFormat="1" ht="12.75">
      <c r="F1802" s="57"/>
      <c r="I1802" s="57"/>
    </row>
    <row r="1803" spans="6:9" s="58" customFormat="1" ht="12.75">
      <c r="F1803" s="57"/>
      <c r="I1803" s="57"/>
    </row>
    <row r="1804" spans="6:9" s="58" customFormat="1" ht="12.75">
      <c r="F1804" s="57"/>
      <c r="I1804" s="57"/>
    </row>
    <row r="1805" spans="6:9" s="58" customFormat="1" ht="12.75">
      <c r="F1805" s="57"/>
      <c r="I1805" s="57"/>
    </row>
    <row r="1806" spans="6:9" s="58" customFormat="1" ht="12.75">
      <c r="F1806" s="57"/>
      <c r="I1806" s="57"/>
    </row>
    <row r="1807" spans="6:9" s="58" customFormat="1" ht="12.75">
      <c r="F1807" s="57"/>
      <c r="I1807" s="57"/>
    </row>
    <row r="1808" spans="6:9" s="58" customFormat="1" ht="12.75">
      <c r="F1808" s="57"/>
      <c r="I1808" s="57"/>
    </row>
    <row r="1809" spans="6:9" s="58" customFormat="1" ht="12.75">
      <c r="F1809" s="57"/>
      <c r="I1809" s="57"/>
    </row>
    <row r="1810" spans="6:9" s="58" customFormat="1" ht="12.75">
      <c r="F1810" s="57"/>
      <c r="I1810" s="57"/>
    </row>
    <row r="1811" spans="6:9" s="58" customFormat="1" ht="12.75">
      <c r="F1811" s="57"/>
      <c r="I1811" s="57"/>
    </row>
    <row r="1812" spans="6:9" s="58" customFormat="1" ht="12.75">
      <c r="F1812" s="57"/>
      <c r="I1812" s="57"/>
    </row>
    <row r="1813" spans="6:9" s="58" customFormat="1" ht="12.75">
      <c r="F1813" s="57"/>
      <c r="I1813" s="57"/>
    </row>
    <row r="1814" spans="6:9" s="58" customFormat="1" ht="12.75">
      <c r="F1814" s="57"/>
      <c r="I1814" s="57"/>
    </row>
    <row r="1815" spans="6:9" s="58" customFormat="1" ht="12.75">
      <c r="F1815" s="57"/>
      <c r="I1815" s="57"/>
    </row>
    <row r="1816" spans="6:9" s="58" customFormat="1" ht="12.75">
      <c r="F1816" s="57"/>
      <c r="I1816" s="57"/>
    </row>
    <row r="1817" spans="6:9" s="58" customFormat="1" ht="12.75">
      <c r="F1817" s="57"/>
      <c r="I1817" s="57"/>
    </row>
    <row r="1818" spans="6:9" s="58" customFormat="1" ht="12.75">
      <c r="F1818" s="57"/>
      <c r="I1818" s="57"/>
    </row>
    <row r="1819" spans="6:9" s="58" customFormat="1" ht="12.75">
      <c r="F1819" s="57"/>
      <c r="I1819" s="57"/>
    </row>
    <row r="1820" spans="6:9" s="58" customFormat="1" ht="12.75">
      <c r="F1820" s="57"/>
      <c r="I1820" s="57"/>
    </row>
    <row r="1821" spans="6:9" s="58" customFormat="1" ht="12.75">
      <c r="F1821" s="57"/>
      <c r="I1821" s="57"/>
    </row>
    <row r="1822" spans="6:9" s="58" customFormat="1" ht="12.75">
      <c r="F1822" s="57"/>
      <c r="I1822" s="57"/>
    </row>
    <row r="1823" spans="6:9" s="58" customFormat="1" ht="12.75">
      <c r="F1823" s="57"/>
      <c r="I1823" s="57"/>
    </row>
    <row r="1824" spans="6:9" s="58" customFormat="1" ht="12.75">
      <c r="F1824" s="57"/>
      <c r="I1824" s="57"/>
    </row>
    <row r="1825" spans="6:9" s="58" customFormat="1" ht="12.75">
      <c r="F1825" s="57"/>
      <c r="I1825" s="57"/>
    </row>
    <row r="1826" spans="6:9" s="58" customFormat="1" ht="12.75">
      <c r="F1826" s="57"/>
      <c r="I1826" s="57"/>
    </row>
    <row r="1827" spans="6:9" s="58" customFormat="1" ht="12.75">
      <c r="F1827" s="57"/>
      <c r="I1827" s="57"/>
    </row>
    <row r="1828" spans="6:9" s="58" customFormat="1" ht="12.75">
      <c r="F1828" s="57"/>
      <c r="I1828" s="57"/>
    </row>
    <row r="1829" spans="6:9" s="58" customFormat="1" ht="12.75">
      <c r="F1829" s="57"/>
      <c r="I1829" s="57"/>
    </row>
    <row r="1830" spans="6:9" s="58" customFormat="1" ht="12.75">
      <c r="F1830" s="57"/>
      <c r="I1830" s="57"/>
    </row>
    <row r="1831" spans="6:9" s="58" customFormat="1" ht="12.75">
      <c r="F1831" s="57"/>
      <c r="I1831" s="57"/>
    </row>
    <row r="1832" spans="6:9" s="58" customFormat="1" ht="12.75">
      <c r="F1832" s="57"/>
      <c r="I1832" s="57"/>
    </row>
    <row r="1833" spans="6:9" s="58" customFormat="1" ht="12.75">
      <c r="F1833" s="57"/>
      <c r="I1833" s="57"/>
    </row>
    <row r="1834" spans="6:9" s="58" customFormat="1" ht="12.75">
      <c r="F1834" s="57"/>
      <c r="I1834" s="57"/>
    </row>
    <row r="1835" spans="6:9" s="58" customFormat="1" ht="12.75">
      <c r="F1835" s="57"/>
      <c r="I1835" s="57"/>
    </row>
    <row r="1836" spans="6:9" s="58" customFormat="1" ht="12.75">
      <c r="F1836" s="57"/>
      <c r="I1836" s="57"/>
    </row>
    <row r="1837" spans="6:9" s="58" customFormat="1" ht="12.75">
      <c r="F1837" s="57"/>
      <c r="I1837" s="57"/>
    </row>
    <row r="1838" spans="6:9" s="58" customFormat="1" ht="12.75">
      <c r="F1838" s="57"/>
      <c r="I1838" s="57"/>
    </row>
    <row r="1839" spans="6:9" s="58" customFormat="1" ht="12.75">
      <c r="F1839" s="57"/>
      <c r="I1839" s="57"/>
    </row>
    <row r="1840" spans="6:9" s="58" customFormat="1" ht="12.75">
      <c r="F1840" s="57"/>
      <c r="I1840" s="57"/>
    </row>
    <row r="1841" spans="6:9" s="58" customFormat="1" ht="12.75">
      <c r="F1841" s="57"/>
      <c r="I1841" s="57"/>
    </row>
    <row r="1842" spans="6:9" s="58" customFormat="1" ht="12.75">
      <c r="F1842" s="57"/>
      <c r="I1842" s="57"/>
    </row>
    <row r="1843" spans="6:9" s="58" customFormat="1" ht="12.75">
      <c r="F1843" s="57"/>
      <c r="I1843" s="57"/>
    </row>
    <row r="1844" spans="6:9" s="58" customFormat="1" ht="12.75">
      <c r="F1844" s="57"/>
      <c r="I1844" s="57"/>
    </row>
    <row r="1845" spans="6:9" s="58" customFormat="1" ht="12.75">
      <c r="F1845" s="57"/>
      <c r="I1845" s="57"/>
    </row>
    <row r="1846" spans="6:9" s="58" customFormat="1" ht="12.75">
      <c r="F1846" s="57"/>
      <c r="I1846" s="57"/>
    </row>
    <row r="1847" spans="6:9" s="58" customFormat="1" ht="12.75">
      <c r="F1847" s="57"/>
      <c r="I1847" s="57"/>
    </row>
    <row r="1848" spans="6:9" s="58" customFormat="1" ht="12.75">
      <c r="F1848" s="57"/>
      <c r="I1848" s="57"/>
    </row>
    <row r="1849" spans="6:9" s="58" customFormat="1" ht="12.75">
      <c r="F1849" s="57"/>
      <c r="I1849" s="57"/>
    </row>
    <row r="1850" spans="6:9" s="58" customFormat="1" ht="12.75">
      <c r="F1850" s="57"/>
      <c r="I1850" s="57"/>
    </row>
    <row r="1851" spans="6:9" s="58" customFormat="1" ht="12.75">
      <c r="F1851" s="57"/>
      <c r="I1851" s="57"/>
    </row>
    <row r="1852" spans="6:9" s="58" customFormat="1" ht="12.75">
      <c r="F1852" s="57"/>
      <c r="I1852" s="57"/>
    </row>
    <row r="1853" spans="6:9" s="58" customFormat="1" ht="12.75">
      <c r="F1853" s="57"/>
      <c r="I1853" s="57"/>
    </row>
    <row r="1854" spans="6:9" s="58" customFormat="1" ht="12.75">
      <c r="F1854" s="57"/>
      <c r="I1854" s="57"/>
    </row>
    <row r="1855" spans="6:9" s="58" customFormat="1" ht="12.75">
      <c r="F1855" s="57"/>
      <c r="I1855" s="57"/>
    </row>
    <row r="1856" spans="6:9" s="58" customFormat="1" ht="12.75">
      <c r="F1856" s="57"/>
      <c r="I1856" s="57"/>
    </row>
    <row r="1857" spans="6:9" s="58" customFormat="1" ht="12.75">
      <c r="F1857" s="57"/>
      <c r="I1857" s="57"/>
    </row>
    <row r="1858" spans="6:9" s="58" customFormat="1" ht="12.75">
      <c r="F1858" s="57"/>
      <c r="I1858" s="57"/>
    </row>
    <row r="1859" spans="6:9" s="58" customFormat="1" ht="12.75">
      <c r="F1859" s="57"/>
      <c r="I1859" s="57"/>
    </row>
    <row r="1860" spans="6:9" s="58" customFormat="1" ht="12.75">
      <c r="F1860" s="57"/>
      <c r="I1860" s="57"/>
    </row>
    <row r="1861" spans="6:9" s="58" customFormat="1" ht="12.75">
      <c r="F1861" s="57"/>
      <c r="I1861" s="57"/>
    </row>
    <row r="1862" spans="6:9" s="58" customFormat="1" ht="12.75">
      <c r="F1862" s="57"/>
      <c r="I1862" s="57"/>
    </row>
    <row r="1863" spans="6:9" s="58" customFormat="1" ht="12.75">
      <c r="F1863" s="57"/>
      <c r="I1863" s="57"/>
    </row>
    <row r="1864" spans="6:9" s="58" customFormat="1" ht="12.75">
      <c r="F1864" s="57"/>
      <c r="I1864" s="57"/>
    </row>
    <row r="1865" spans="6:9" s="58" customFormat="1" ht="12.75">
      <c r="F1865" s="57"/>
      <c r="I1865" s="57"/>
    </row>
    <row r="1866" spans="6:9" s="58" customFormat="1" ht="12.75">
      <c r="F1866" s="57"/>
      <c r="I1866" s="57"/>
    </row>
    <row r="1867" spans="6:9" s="58" customFormat="1" ht="12.75">
      <c r="F1867" s="57"/>
      <c r="I1867" s="57"/>
    </row>
    <row r="1868" spans="6:9" s="58" customFormat="1" ht="12.75">
      <c r="F1868" s="57"/>
      <c r="I1868" s="57"/>
    </row>
    <row r="1869" spans="6:9" s="58" customFormat="1" ht="12.75">
      <c r="F1869" s="57"/>
      <c r="I1869" s="57"/>
    </row>
    <row r="1870" spans="6:9" s="58" customFormat="1" ht="12.75">
      <c r="F1870" s="57"/>
      <c r="I1870" s="57"/>
    </row>
    <row r="1871" spans="6:9" s="58" customFormat="1" ht="12.75">
      <c r="F1871" s="57"/>
      <c r="I1871" s="57"/>
    </row>
    <row r="1872" spans="6:9" s="58" customFormat="1" ht="12.75">
      <c r="F1872" s="57"/>
      <c r="I1872" s="57"/>
    </row>
    <row r="1873" spans="6:9" s="58" customFormat="1" ht="12.75">
      <c r="F1873" s="57"/>
      <c r="I1873" s="57"/>
    </row>
    <row r="1874" spans="6:9" s="58" customFormat="1" ht="12.75">
      <c r="F1874" s="57"/>
      <c r="I1874" s="57"/>
    </row>
    <row r="1875" spans="6:9" s="58" customFormat="1" ht="12.75">
      <c r="F1875" s="57"/>
      <c r="I1875" s="57"/>
    </row>
    <row r="1876" spans="6:9" s="58" customFormat="1" ht="12.75">
      <c r="F1876" s="57"/>
      <c r="I1876" s="57"/>
    </row>
    <row r="1877" spans="6:9" s="58" customFormat="1" ht="12.75">
      <c r="F1877" s="57"/>
      <c r="I1877" s="57"/>
    </row>
    <row r="1878" spans="6:9" s="58" customFormat="1" ht="12.75">
      <c r="F1878" s="57"/>
      <c r="I1878" s="57"/>
    </row>
    <row r="1879" spans="6:9" s="58" customFormat="1" ht="12.75">
      <c r="F1879" s="57"/>
      <c r="I1879" s="57"/>
    </row>
    <row r="1880" spans="6:9" s="58" customFormat="1" ht="12.75">
      <c r="F1880" s="57"/>
      <c r="I1880" s="57"/>
    </row>
    <row r="1881" spans="6:9" s="58" customFormat="1" ht="12.75">
      <c r="F1881" s="57"/>
      <c r="I1881" s="57"/>
    </row>
    <row r="1882" spans="6:9" s="58" customFormat="1" ht="12.75">
      <c r="F1882" s="57"/>
      <c r="I1882" s="57"/>
    </row>
    <row r="1883" spans="6:9" s="58" customFormat="1" ht="12.75">
      <c r="F1883" s="57"/>
      <c r="I1883" s="57"/>
    </row>
    <row r="1884" spans="6:9" s="58" customFormat="1" ht="12.75">
      <c r="F1884" s="57"/>
      <c r="I1884" s="57"/>
    </row>
    <row r="1885" spans="6:9" s="58" customFormat="1" ht="12.75">
      <c r="F1885" s="57"/>
      <c r="I1885" s="57"/>
    </row>
    <row r="1886" spans="6:9" s="58" customFormat="1" ht="12.75">
      <c r="F1886" s="57"/>
      <c r="I1886" s="57"/>
    </row>
    <row r="1887" spans="6:9" s="58" customFormat="1" ht="12.75">
      <c r="F1887" s="57"/>
      <c r="I1887" s="57"/>
    </row>
    <row r="1888" spans="6:9" s="58" customFormat="1" ht="12.75">
      <c r="F1888" s="57"/>
      <c r="I1888" s="57"/>
    </row>
    <row r="1889" spans="6:9" s="58" customFormat="1" ht="12.75">
      <c r="F1889" s="57"/>
      <c r="I1889" s="57"/>
    </row>
    <row r="1890" spans="6:9" s="58" customFormat="1" ht="12.75">
      <c r="F1890" s="57"/>
      <c r="I1890" s="57"/>
    </row>
    <row r="1891" spans="6:9" s="58" customFormat="1" ht="12.75">
      <c r="F1891" s="57"/>
      <c r="I1891" s="57"/>
    </row>
    <row r="1892" spans="6:9" s="58" customFormat="1" ht="12.75">
      <c r="F1892" s="57"/>
      <c r="I1892" s="57"/>
    </row>
    <row r="1893" spans="6:9" s="58" customFormat="1" ht="12.75">
      <c r="F1893" s="57"/>
      <c r="I1893" s="57"/>
    </row>
    <row r="1894" spans="6:9" s="58" customFormat="1" ht="12.75">
      <c r="F1894" s="57"/>
      <c r="I1894" s="57"/>
    </row>
    <row r="1895" spans="6:9" s="58" customFormat="1" ht="12.75">
      <c r="F1895" s="57"/>
      <c r="I1895" s="57"/>
    </row>
    <row r="1896" spans="6:9" s="58" customFormat="1" ht="12.75">
      <c r="F1896" s="57"/>
      <c r="I1896" s="57"/>
    </row>
    <row r="1897" spans="6:9" s="58" customFormat="1" ht="12.75">
      <c r="F1897" s="57"/>
      <c r="I1897" s="57"/>
    </row>
    <row r="1898" spans="6:9" s="58" customFormat="1" ht="12.75">
      <c r="F1898" s="57"/>
      <c r="I1898" s="57"/>
    </row>
    <row r="1899" spans="6:9" s="58" customFormat="1" ht="12.75">
      <c r="F1899" s="57"/>
      <c r="I1899" s="57"/>
    </row>
    <row r="1900" spans="6:9" s="58" customFormat="1" ht="12.75">
      <c r="F1900" s="57"/>
      <c r="I1900" s="57"/>
    </row>
    <row r="1901" spans="6:9" s="58" customFormat="1" ht="12.75">
      <c r="F1901" s="57"/>
      <c r="I1901" s="57"/>
    </row>
    <row r="1902" spans="6:9" s="58" customFormat="1" ht="12.75">
      <c r="F1902" s="57"/>
      <c r="I1902" s="57"/>
    </row>
    <row r="1903" spans="6:9" s="58" customFormat="1" ht="12.75">
      <c r="F1903" s="57"/>
      <c r="I1903" s="57"/>
    </row>
    <row r="1904" spans="6:9" s="58" customFormat="1" ht="12.75">
      <c r="F1904" s="57"/>
      <c r="I1904" s="57"/>
    </row>
    <row r="1905" spans="6:9" s="58" customFormat="1" ht="12.75">
      <c r="F1905" s="57"/>
      <c r="I1905" s="57"/>
    </row>
    <row r="1906" spans="6:9" s="58" customFormat="1" ht="12.75">
      <c r="F1906" s="57"/>
      <c r="I1906" s="57"/>
    </row>
    <row r="1907" spans="6:9" s="58" customFormat="1" ht="12.75">
      <c r="F1907" s="57"/>
      <c r="I1907" s="57"/>
    </row>
    <row r="1908" spans="6:9" s="58" customFormat="1" ht="12.75">
      <c r="F1908" s="57"/>
      <c r="I1908" s="57"/>
    </row>
    <row r="1909" spans="6:9" s="58" customFormat="1" ht="12.75">
      <c r="F1909" s="57"/>
      <c r="I1909" s="57"/>
    </row>
    <row r="1910" spans="6:9" s="58" customFormat="1" ht="12.75">
      <c r="F1910" s="57"/>
      <c r="I1910" s="57"/>
    </row>
    <row r="1911" spans="6:9" s="58" customFormat="1" ht="12.75">
      <c r="F1911" s="57"/>
      <c r="I1911" s="57"/>
    </row>
    <row r="1912" spans="6:9" s="58" customFormat="1" ht="12.75">
      <c r="F1912" s="57"/>
      <c r="I1912" s="57"/>
    </row>
    <row r="1913" spans="6:9" s="58" customFormat="1" ht="12.75">
      <c r="F1913" s="57"/>
      <c r="I1913" s="57"/>
    </row>
    <row r="1914" spans="6:9" s="58" customFormat="1" ht="12.75">
      <c r="F1914" s="57"/>
      <c r="I1914" s="57"/>
    </row>
    <row r="1915" spans="6:9" s="58" customFormat="1" ht="12.75">
      <c r="F1915" s="57"/>
      <c r="I1915" s="57"/>
    </row>
    <row r="1916" spans="6:9" s="58" customFormat="1" ht="12.75">
      <c r="F1916" s="57"/>
      <c r="I1916" s="57"/>
    </row>
    <row r="1917" spans="6:9" s="58" customFormat="1" ht="12.75">
      <c r="F1917" s="57"/>
      <c r="I1917" s="57"/>
    </row>
    <row r="1918" spans="6:9" s="58" customFormat="1" ht="12.75">
      <c r="F1918" s="57"/>
      <c r="I1918" s="57"/>
    </row>
    <row r="1919" spans="6:9" s="58" customFormat="1" ht="12.75">
      <c r="F1919" s="57"/>
      <c r="I1919" s="57"/>
    </row>
    <row r="1920" spans="6:9" s="58" customFormat="1" ht="12.75">
      <c r="F1920" s="57"/>
      <c r="I1920" s="57"/>
    </row>
    <row r="1921" spans="6:9" s="58" customFormat="1" ht="12.75">
      <c r="F1921" s="57"/>
      <c r="I1921" s="57"/>
    </row>
    <row r="1922" spans="6:9" s="58" customFormat="1" ht="12.75">
      <c r="F1922" s="57"/>
      <c r="I1922" s="57"/>
    </row>
    <row r="1923" spans="6:9" s="58" customFormat="1" ht="12.75">
      <c r="F1923" s="57"/>
      <c r="I1923" s="57"/>
    </row>
    <row r="1924" spans="6:9" s="58" customFormat="1" ht="12.75">
      <c r="F1924" s="57"/>
      <c r="I1924" s="57"/>
    </row>
    <row r="1925" spans="6:9" s="58" customFormat="1" ht="12.75">
      <c r="F1925" s="57"/>
      <c r="I1925" s="57"/>
    </row>
    <row r="1926" spans="6:9" s="58" customFormat="1" ht="12.75">
      <c r="F1926" s="57"/>
      <c r="I1926" s="57"/>
    </row>
    <row r="1927" spans="6:9" s="58" customFormat="1" ht="12.75">
      <c r="F1927" s="57"/>
      <c r="I1927" s="57"/>
    </row>
    <row r="1928" spans="6:9" s="58" customFormat="1" ht="12.75">
      <c r="F1928" s="57"/>
      <c r="I1928" s="57"/>
    </row>
    <row r="1929" spans="6:9" s="58" customFormat="1" ht="12.75">
      <c r="F1929" s="57"/>
      <c r="I1929" s="57"/>
    </row>
    <row r="1930" spans="6:9" s="58" customFormat="1" ht="12.75">
      <c r="F1930" s="57"/>
      <c r="I1930" s="57"/>
    </row>
    <row r="1931" spans="6:9" s="58" customFormat="1" ht="12.75">
      <c r="F1931" s="57"/>
      <c r="I1931" s="57"/>
    </row>
    <row r="1932" spans="6:9" s="58" customFormat="1" ht="12.75">
      <c r="F1932" s="57"/>
      <c r="I1932" s="57"/>
    </row>
    <row r="1933" spans="6:9" s="58" customFormat="1" ht="12.75">
      <c r="F1933" s="57"/>
      <c r="I1933" s="57"/>
    </row>
    <row r="1934" spans="6:9" s="58" customFormat="1" ht="12.75">
      <c r="F1934" s="57"/>
      <c r="I1934" s="57"/>
    </row>
    <row r="1935" spans="6:9" s="58" customFormat="1" ht="12.75">
      <c r="F1935" s="57"/>
      <c r="I1935" s="57"/>
    </row>
    <row r="1936" spans="6:9" s="58" customFormat="1" ht="12.75">
      <c r="F1936" s="57"/>
      <c r="I1936" s="57"/>
    </row>
    <row r="1937" spans="6:9" s="58" customFormat="1" ht="12.75">
      <c r="F1937" s="57"/>
      <c r="I1937" s="57"/>
    </row>
    <row r="1938" spans="6:9" s="58" customFormat="1" ht="12.75">
      <c r="F1938" s="57"/>
      <c r="I1938" s="57"/>
    </row>
    <row r="1939" spans="6:9" s="58" customFormat="1" ht="12.75">
      <c r="F1939" s="57"/>
      <c r="I1939" s="57"/>
    </row>
    <row r="1940" spans="6:9" s="58" customFormat="1" ht="12.75">
      <c r="F1940" s="57"/>
      <c r="I1940" s="57"/>
    </row>
    <row r="1941" spans="6:9" s="58" customFormat="1" ht="12.75">
      <c r="F1941" s="57"/>
      <c r="I1941" s="57"/>
    </row>
    <row r="1942" spans="6:9" s="58" customFormat="1" ht="12.75">
      <c r="F1942" s="57"/>
      <c r="I1942" s="57"/>
    </row>
    <row r="1943" spans="6:9" s="58" customFormat="1" ht="12.75">
      <c r="F1943" s="57"/>
      <c r="I1943" s="57"/>
    </row>
    <row r="1944" spans="6:9" s="58" customFormat="1" ht="12.75">
      <c r="F1944" s="57"/>
      <c r="I1944" s="57"/>
    </row>
    <row r="1945" spans="6:9" s="58" customFormat="1" ht="12.75">
      <c r="F1945" s="57"/>
      <c r="I1945" s="57"/>
    </row>
    <row r="1946" spans="6:9" s="58" customFormat="1" ht="12.75">
      <c r="F1946" s="57"/>
      <c r="I1946" s="57"/>
    </row>
    <row r="1947" spans="6:9" s="58" customFormat="1" ht="12.75">
      <c r="F1947" s="57"/>
      <c r="I1947" s="57"/>
    </row>
    <row r="1948" spans="6:9" s="58" customFormat="1" ht="12.75">
      <c r="F1948" s="57"/>
      <c r="I1948" s="57"/>
    </row>
    <row r="1949" spans="6:9" s="58" customFormat="1" ht="12.75">
      <c r="F1949" s="57"/>
      <c r="I1949" s="57"/>
    </row>
    <row r="1950" spans="6:9" s="58" customFormat="1" ht="12.75">
      <c r="F1950" s="57"/>
      <c r="I1950" s="57"/>
    </row>
    <row r="1951" spans="6:9" s="58" customFormat="1" ht="12.75">
      <c r="F1951" s="57"/>
      <c r="I1951" s="57"/>
    </row>
    <row r="1952" spans="6:9" s="58" customFormat="1" ht="12.75">
      <c r="F1952" s="57"/>
      <c r="I1952" s="57"/>
    </row>
    <row r="1953" spans="6:9" s="58" customFormat="1" ht="12.75">
      <c r="F1953" s="57"/>
      <c r="I1953" s="57"/>
    </row>
    <row r="1954" spans="6:9" s="58" customFormat="1" ht="12.75">
      <c r="F1954" s="57"/>
      <c r="I1954" s="57"/>
    </row>
    <row r="1955" spans="6:9" s="58" customFormat="1" ht="12.75">
      <c r="F1955" s="57"/>
      <c r="I1955" s="57"/>
    </row>
    <row r="1956" spans="6:9" s="58" customFormat="1" ht="12.75">
      <c r="F1956" s="57"/>
      <c r="I1956" s="57"/>
    </row>
    <row r="1957" spans="6:9" s="58" customFormat="1" ht="12.75">
      <c r="F1957" s="57"/>
      <c r="I1957" s="57"/>
    </row>
    <row r="1958" spans="6:9" s="58" customFormat="1" ht="12.75">
      <c r="F1958" s="57"/>
      <c r="I1958" s="57"/>
    </row>
    <row r="1959" spans="6:9" s="58" customFormat="1" ht="12.75">
      <c r="F1959" s="57"/>
      <c r="I1959" s="57"/>
    </row>
    <row r="1960" spans="6:9" s="58" customFormat="1" ht="12.75">
      <c r="F1960" s="57"/>
      <c r="I1960" s="57"/>
    </row>
    <row r="1961" spans="6:9" s="58" customFormat="1" ht="12.75">
      <c r="F1961" s="57"/>
      <c r="I1961" s="57"/>
    </row>
    <row r="1962" spans="6:9" s="58" customFormat="1" ht="12.75">
      <c r="F1962" s="57"/>
      <c r="I1962" s="57"/>
    </row>
    <row r="1963" spans="6:9" s="58" customFormat="1" ht="12.75">
      <c r="F1963" s="57"/>
      <c r="I1963" s="57"/>
    </row>
    <row r="1964" spans="6:9" s="58" customFormat="1" ht="12.75">
      <c r="F1964" s="57"/>
      <c r="I1964" s="57"/>
    </row>
    <row r="1965" spans="6:9" s="58" customFormat="1" ht="12.75">
      <c r="F1965" s="57"/>
      <c r="I1965" s="57"/>
    </row>
    <row r="1966" spans="6:9" s="58" customFormat="1" ht="12.75">
      <c r="F1966" s="57"/>
      <c r="I1966" s="57"/>
    </row>
    <row r="1967" spans="6:9" s="58" customFormat="1" ht="12.75">
      <c r="F1967" s="57"/>
      <c r="I1967" s="57"/>
    </row>
    <row r="1968" spans="6:9" s="58" customFormat="1" ht="12.75">
      <c r="F1968" s="57"/>
      <c r="I1968" s="57"/>
    </row>
    <row r="1969" spans="6:9" s="58" customFormat="1" ht="12.75">
      <c r="F1969" s="57"/>
      <c r="I1969" s="57"/>
    </row>
    <row r="1970" spans="6:9" s="58" customFormat="1" ht="12.75">
      <c r="F1970" s="57"/>
      <c r="I1970" s="57"/>
    </row>
    <row r="1971" spans="6:9" s="58" customFormat="1" ht="12.75">
      <c r="F1971" s="57"/>
      <c r="I1971" s="57"/>
    </row>
    <row r="1972" spans="6:9" s="58" customFormat="1" ht="12.75">
      <c r="F1972" s="57"/>
      <c r="I1972" s="57"/>
    </row>
    <row r="1973" spans="6:9" s="58" customFormat="1" ht="12.75">
      <c r="F1973" s="57"/>
      <c r="I1973" s="57"/>
    </row>
    <row r="1974" spans="6:9" s="58" customFormat="1" ht="12.75">
      <c r="F1974" s="57"/>
      <c r="I1974" s="57"/>
    </row>
    <row r="1975" spans="6:9" s="58" customFormat="1" ht="12.75">
      <c r="F1975" s="57"/>
      <c r="I1975" s="57"/>
    </row>
    <row r="1976" spans="6:9" s="58" customFormat="1" ht="12.75">
      <c r="F1976" s="57"/>
      <c r="I1976" s="57"/>
    </row>
    <row r="1977" spans="6:9" s="58" customFormat="1" ht="12.75">
      <c r="F1977" s="57"/>
      <c r="I1977" s="57"/>
    </row>
    <row r="1978" spans="6:9" s="58" customFormat="1" ht="12.75">
      <c r="F1978" s="57"/>
      <c r="I1978" s="57"/>
    </row>
    <row r="1979" spans="6:9" s="58" customFormat="1" ht="12.75">
      <c r="F1979" s="57"/>
      <c r="I1979" s="57"/>
    </row>
    <row r="1980" spans="6:9" s="58" customFormat="1" ht="12.75">
      <c r="F1980" s="57"/>
      <c r="I1980" s="57"/>
    </row>
    <row r="1981" spans="6:9" s="58" customFormat="1" ht="12.75">
      <c r="F1981" s="57"/>
      <c r="I1981" s="57"/>
    </row>
    <row r="1982" spans="6:9" s="58" customFormat="1" ht="12.75">
      <c r="F1982" s="57"/>
      <c r="I1982" s="57"/>
    </row>
    <row r="1983" spans="6:9" s="58" customFormat="1" ht="12.75">
      <c r="F1983" s="57"/>
      <c r="I1983" s="57"/>
    </row>
    <row r="1984" spans="6:9" s="58" customFormat="1" ht="12.75">
      <c r="F1984" s="57"/>
      <c r="I1984" s="57"/>
    </row>
    <row r="1985" spans="6:9" s="58" customFormat="1" ht="12.75">
      <c r="F1985" s="57"/>
      <c r="I1985" s="57"/>
    </row>
    <row r="1986" spans="6:9" s="58" customFormat="1" ht="12.75">
      <c r="F1986" s="57"/>
      <c r="I1986" s="57"/>
    </row>
    <row r="1987" spans="6:9" s="58" customFormat="1" ht="12.75">
      <c r="F1987" s="57"/>
      <c r="I1987" s="57"/>
    </row>
    <row r="1988" spans="6:9" s="58" customFormat="1" ht="12.75">
      <c r="F1988" s="57"/>
      <c r="I1988" s="57"/>
    </row>
    <row r="1989" spans="6:9" s="58" customFormat="1" ht="12.75">
      <c r="F1989" s="57"/>
      <c r="I1989" s="57"/>
    </row>
    <row r="1990" spans="6:9" s="58" customFormat="1" ht="12.75">
      <c r="F1990" s="57"/>
      <c r="I1990" s="57"/>
    </row>
    <row r="1991" spans="6:9" s="58" customFormat="1" ht="12.75">
      <c r="F1991" s="57"/>
      <c r="I1991" s="57"/>
    </row>
    <row r="1992" spans="6:9" s="58" customFormat="1" ht="12.75">
      <c r="F1992" s="57"/>
      <c r="I1992" s="57"/>
    </row>
    <row r="1993" spans="6:9" s="58" customFormat="1" ht="12.75">
      <c r="F1993" s="57"/>
      <c r="I1993" s="57"/>
    </row>
    <row r="1994" spans="6:9" s="58" customFormat="1" ht="12.75">
      <c r="F1994" s="57"/>
      <c r="I1994" s="57"/>
    </row>
    <row r="1995" spans="6:9" s="58" customFormat="1" ht="12.75">
      <c r="F1995" s="57"/>
      <c r="I1995" s="57"/>
    </row>
    <row r="1996" spans="6:9" s="58" customFormat="1" ht="12.75">
      <c r="F1996" s="57"/>
      <c r="I1996" s="57"/>
    </row>
    <row r="1997" spans="6:9" s="58" customFormat="1" ht="12.75">
      <c r="F1997" s="57"/>
      <c r="I1997" s="57"/>
    </row>
    <row r="1998" spans="6:9" s="58" customFormat="1" ht="12.75">
      <c r="F1998" s="57"/>
      <c r="I1998" s="57"/>
    </row>
    <row r="1999" spans="6:9" s="58" customFormat="1" ht="12.75">
      <c r="F1999" s="57"/>
      <c r="I1999" s="57"/>
    </row>
    <row r="2000" spans="6:9" s="58" customFormat="1" ht="12.75">
      <c r="F2000" s="57"/>
      <c r="I2000" s="57"/>
    </row>
    <row r="2001" spans="6:9" s="58" customFormat="1" ht="12.75">
      <c r="F2001" s="57"/>
      <c r="I2001" s="57"/>
    </row>
    <row r="2002" spans="6:9" s="58" customFormat="1" ht="12.75">
      <c r="F2002" s="57"/>
      <c r="I2002" s="57"/>
    </row>
    <row r="2003" spans="6:9" s="58" customFormat="1" ht="12.75">
      <c r="F2003" s="57"/>
      <c r="I2003" s="57"/>
    </row>
    <row r="2004" spans="6:9" s="58" customFormat="1" ht="12.75">
      <c r="F2004" s="57"/>
      <c r="I2004" s="57"/>
    </row>
    <row r="2005" spans="6:9" s="58" customFormat="1" ht="12.75">
      <c r="F2005" s="57"/>
      <c r="I2005" s="57"/>
    </row>
    <row r="2006" spans="6:9" s="58" customFormat="1" ht="12.75">
      <c r="F2006" s="57"/>
      <c r="I2006" s="57"/>
    </row>
    <row r="2007" spans="6:9" s="58" customFormat="1" ht="12.75">
      <c r="F2007" s="57"/>
      <c r="I2007" s="57"/>
    </row>
    <row r="2008" spans="6:9" s="58" customFormat="1" ht="12.75">
      <c r="F2008" s="57"/>
      <c r="I2008" s="57"/>
    </row>
    <row r="2009" spans="6:9" s="58" customFormat="1" ht="12.75">
      <c r="F2009" s="57"/>
      <c r="I2009" s="57"/>
    </row>
    <row r="2010" spans="6:9" s="58" customFormat="1" ht="12.75">
      <c r="F2010" s="57"/>
      <c r="I2010" s="57"/>
    </row>
    <row r="2011" spans="6:9" s="58" customFormat="1" ht="12.75">
      <c r="F2011" s="57"/>
      <c r="I2011" s="57"/>
    </row>
    <row r="2012" spans="6:9" s="58" customFormat="1" ht="12.75">
      <c r="F2012" s="57"/>
      <c r="I2012" s="57"/>
    </row>
    <row r="2013" spans="6:9" s="58" customFormat="1" ht="12.75">
      <c r="F2013" s="57"/>
      <c r="I2013" s="57"/>
    </row>
    <row r="2014" spans="6:9" s="58" customFormat="1" ht="12.75">
      <c r="F2014" s="57"/>
      <c r="I2014" s="57"/>
    </row>
    <row r="2015" spans="6:9" s="58" customFormat="1" ht="12.75">
      <c r="F2015" s="57"/>
      <c r="I2015" s="57"/>
    </row>
    <row r="2016" spans="6:9" s="58" customFormat="1" ht="12.75">
      <c r="F2016" s="57"/>
      <c r="I2016" s="57"/>
    </row>
    <row r="2017" spans="6:9" s="58" customFormat="1" ht="12.75">
      <c r="F2017" s="57"/>
      <c r="I2017" s="57"/>
    </row>
    <row r="2018" spans="6:9" s="58" customFormat="1" ht="12.75">
      <c r="F2018" s="57"/>
      <c r="I2018" s="57"/>
    </row>
    <row r="2019" spans="6:9" s="58" customFormat="1" ht="12.75">
      <c r="F2019" s="57"/>
      <c r="I2019" s="57"/>
    </row>
    <row r="2020" spans="6:9" s="58" customFormat="1" ht="12.75">
      <c r="F2020" s="57"/>
      <c r="I2020" s="57"/>
    </row>
    <row r="2021" spans="6:9" s="58" customFormat="1" ht="12.75">
      <c r="F2021" s="57"/>
      <c r="I2021" s="57"/>
    </row>
    <row r="2022" spans="6:9" s="58" customFormat="1" ht="12.75">
      <c r="F2022" s="57"/>
      <c r="I2022" s="57"/>
    </row>
    <row r="2023" spans="6:9" s="58" customFormat="1" ht="12.75">
      <c r="F2023" s="57"/>
      <c r="I2023" s="57"/>
    </row>
    <row r="2024" spans="6:9" s="58" customFormat="1" ht="12.75">
      <c r="F2024" s="57"/>
      <c r="I2024" s="57"/>
    </row>
    <row r="2025" spans="6:9" s="58" customFormat="1" ht="12.75">
      <c r="F2025" s="57"/>
      <c r="I2025" s="57"/>
    </row>
    <row r="2026" spans="6:9" s="58" customFormat="1" ht="12.75">
      <c r="F2026" s="57"/>
      <c r="I2026" s="57"/>
    </row>
    <row r="2027" spans="6:9" s="58" customFormat="1" ht="12.75">
      <c r="F2027" s="57"/>
      <c r="I2027" s="57"/>
    </row>
    <row r="2028" spans="6:9" s="58" customFormat="1" ht="12.75">
      <c r="F2028" s="57"/>
      <c r="I2028" s="57"/>
    </row>
    <row r="2029" spans="6:9" s="58" customFormat="1" ht="12.75">
      <c r="F2029" s="57"/>
      <c r="I2029" s="57"/>
    </row>
    <row r="2030" spans="6:9" s="58" customFormat="1" ht="12.75">
      <c r="F2030" s="57"/>
      <c r="I2030" s="57"/>
    </row>
    <row r="2031" spans="6:9" s="58" customFormat="1" ht="12.75">
      <c r="F2031" s="57"/>
      <c r="I2031" s="57"/>
    </row>
    <row r="2032" spans="6:9" s="58" customFormat="1" ht="12.75">
      <c r="F2032" s="57"/>
      <c r="I2032" s="57"/>
    </row>
    <row r="2033" spans="6:9" s="58" customFormat="1" ht="12.75">
      <c r="F2033" s="57"/>
      <c r="I2033" s="57"/>
    </row>
    <row r="2034" spans="6:9" s="58" customFormat="1" ht="12.75">
      <c r="F2034" s="57"/>
      <c r="I2034" s="57"/>
    </row>
    <row r="2035" spans="6:9" s="58" customFormat="1" ht="12.75">
      <c r="F2035" s="57"/>
      <c r="I2035" s="57"/>
    </row>
    <row r="2036" spans="6:9" s="58" customFormat="1" ht="12.75">
      <c r="F2036" s="57"/>
      <c r="I2036" s="57"/>
    </row>
    <row r="2037" spans="6:9" s="58" customFormat="1" ht="12.75">
      <c r="F2037" s="57"/>
      <c r="I2037" s="57"/>
    </row>
    <row r="2038" spans="6:9" s="58" customFormat="1" ht="12.75">
      <c r="F2038" s="57"/>
      <c r="I2038" s="57"/>
    </row>
    <row r="2039" spans="6:9" s="58" customFormat="1" ht="12.75">
      <c r="F2039" s="57"/>
      <c r="I2039" s="57"/>
    </row>
    <row r="2040" spans="6:9" s="58" customFormat="1" ht="12.75">
      <c r="F2040" s="57"/>
      <c r="I2040" s="57"/>
    </row>
    <row r="2041" spans="6:9" s="58" customFormat="1" ht="12.75">
      <c r="F2041" s="57"/>
      <c r="I2041" s="57"/>
    </row>
    <row r="2042" spans="6:9" s="58" customFormat="1" ht="12.75">
      <c r="F2042" s="57"/>
      <c r="I2042" s="57"/>
    </row>
    <row r="2043" spans="6:9" s="58" customFormat="1" ht="12.75">
      <c r="F2043" s="57"/>
      <c r="I2043" s="57"/>
    </row>
    <row r="2044" spans="6:9" s="58" customFormat="1" ht="12.75">
      <c r="F2044" s="57"/>
      <c r="I2044" s="57"/>
    </row>
    <row r="2045" spans="6:9" s="58" customFormat="1" ht="12.75">
      <c r="F2045" s="57"/>
      <c r="I2045" s="57"/>
    </row>
    <row r="2046" spans="6:9" s="58" customFormat="1" ht="12.75">
      <c r="F2046" s="57"/>
      <c r="I2046" s="57"/>
    </row>
    <row r="2047" spans="6:9" s="58" customFormat="1" ht="12.75">
      <c r="F2047" s="57"/>
      <c r="I2047" s="57"/>
    </row>
    <row r="2048" spans="6:9" s="58" customFormat="1" ht="12.75">
      <c r="F2048" s="57"/>
      <c r="I2048" s="57"/>
    </row>
    <row r="2049" spans="6:9" s="58" customFormat="1" ht="12.75">
      <c r="F2049" s="57"/>
      <c r="I2049" s="57"/>
    </row>
    <row r="2050" spans="6:9" s="58" customFormat="1" ht="12.75">
      <c r="F2050" s="57"/>
      <c r="I2050" s="57"/>
    </row>
    <row r="2051" spans="6:9" s="58" customFormat="1" ht="12.75">
      <c r="F2051" s="57"/>
      <c r="I2051" s="57"/>
    </row>
    <row r="2052" spans="6:9" s="58" customFormat="1" ht="12.75">
      <c r="F2052" s="57"/>
      <c r="I2052" s="57"/>
    </row>
    <row r="2053" spans="6:9" s="58" customFormat="1" ht="12.75">
      <c r="F2053" s="57"/>
      <c r="I2053" s="57"/>
    </row>
    <row r="2054" spans="6:9" s="58" customFormat="1" ht="12.75">
      <c r="F2054" s="57"/>
      <c r="I2054" s="57"/>
    </row>
    <row r="2055" spans="6:9" s="58" customFormat="1" ht="12.75">
      <c r="F2055" s="57"/>
      <c r="I2055" s="57"/>
    </row>
    <row r="2056" spans="6:9" s="58" customFormat="1" ht="12.75">
      <c r="F2056" s="57"/>
      <c r="I2056" s="57"/>
    </row>
    <row r="2057" spans="6:9" s="58" customFormat="1" ht="12.75">
      <c r="F2057" s="57"/>
      <c r="I2057" s="57"/>
    </row>
    <row r="2058" spans="6:9" s="58" customFormat="1" ht="12.75">
      <c r="F2058" s="57"/>
      <c r="I2058" s="57"/>
    </row>
    <row r="2059" spans="6:9" s="58" customFormat="1" ht="12.75">
      <c r="F2059" s="57"/>
      <c r="I2059" s="57"/>
    </row>
    <row r="2060" spans="6:9" s="58" customFormat="1" ht="12.75">
      <c r="F2060" s="57"/>
      <c r="I2060" s="57"/>
    </row>
    <row r="2061" spans="6:9" s="58" customFormat="1" ht="12.75">
      <c r="F2061" s="57"/>
      <c r="I2061" s="57"/>
    </row>
    <row r="2062" spans="6:9" s="58" customFormat="1" ht="12.75">
      <c r="F2062" s="57"/>
      <c r="I2062" s="57"/>
    </row>
    <row r="2063" spans="6:9" s="58" customFormat="1" ht="12.75">
      <c r="F2063" s="57"/>
      <c r="I2063" s="57"/>
    </row>
    <row r="2064" spans="6:9" s="58" customFormat="1" ht="12.75">
      <c r="F2064" s="57"/>
      <c r="I2064" s="57"/>
    </row>
    <row r="2065" spans="6:9" s="58" customFormat="1" ht="12.75">
      <c r="F2065" s="57"/>
      <c r="I2065" s="57"/>
    </row>
    <row r="2066" spans="6:9" s="58" customFormat="1" ht="12.75">
      <c r="F2066" s="57"/>
      <c r="I2066" s="57"/>
    </row>
    <row r="2067" spans="6:9" s="58" customFormat="1" ht="12.75">
      <c r="F2067" s="57"/>
      <c r="I2067" s="57"/>
    </row>
    <row r="2068" spans="6:9" s="58" customFormat="1" ht="12.75">
      <c r="F2068" s="57"/>
      <c r="I2068" s="57"/>
    </row>
    <row r="2069" spans="6:9" s="58" customFormat="1" ht="12.75">
      <c r="F2069" s="57"/>
      <c r="I2069" s="57"/>
    </row>
    <row r="2070" spans="6:9" s="58" customFormat="1" ht="12.75">
      <c r="F2070" s="57"/>
      <c r="I2070" s="57"/>
    </row>
    <row r="2071" spans="6:9" s="58" customFormat="1" ht="12.75">
      <c r="F2071" s="57"/>
      <c r="I2071" s="57"/>
    </row>
    <row r="2072" spans="6:9" s="58" customFormat="1" ht="12.75">
      <c r="F2072" s="57"/>
      <c r="I2072" s="57"/>
    </row>
    <row r="2073" spans="6:9" s="58" customFormat="1" ht="12.75">
      <c r="F2073" s="57"/>
      <c r="I2073" s="57"/>
    </row>
    <row r="2074" spans="6:9" s="58" customFormat="1" ht="12.75">
      <c r="F2074" s="57"/>
      <c r="I2074" s="57"/>
    </row>
    <row r="2075" spans="6:9" s="58" customFormat="1" ht="12.75">
      <c r="F2075" s="57"/>
      <c r="I2075" s="57"/>
    </row>
    <row r="2076" spans="6:9" s="58" customFormat="1" ht="12.75">
      <c r="F2076" s="57"/>
      <c r="I2076" s="57"/>
    </row>
    <row r="2077" spans="6:9" s="58" customFormat="1" ht="12.75">
      <c r="F2077" s="57"/>
      <c r="I2077" s="57"/>
    </row>
    <row r="2078" spans="6:9" s="58" customFormat="1" ht="12.75">
      <c r="F2078" s="57"/>
      <c r="I2078" s="57"/>
    </row>
    <row r="2079" spans="6:9" s="58" customFormat="1" ht="12.75">
      <c r="F2079" s="57"/>
      <c r="I2079" s="57"/>
    </row>
    <row r="2080" spans="6:9" s="58" customFormat="1" ht="12.75">
      <c r="F2080" s="57"/>
      <c r="I2080" s="57"/>
    </row>
    <row r="2081" spans="6:9" s="58" customFormat="1" ht="12.75">
      <c r="F2081" s="57"/>
      <c r="I2081" s="57"/>
    </row>
    <row r="2082" spans="6:9" s="58" customFormat="1" ht="12.75">
      <c r="F2082" s="57"/>
      <c r="I2082" s="57"/>
    </row>
    <row r="2083" spans="6:9" s="58" customFormat="1" ht="12.75">
      <c r="F2083" s="57"/>
      <c r="I2083" s="57"/>
    </row>
    <row r="2084" spans="6:9" s="58" customFormat="1" ht="12.75">
      <c r="F2084" s="57"/>
      <c r="I2084" s="57"/>
    </row>
    <row r="2085" spans="6:9" s="58" customFormat="1" ht="12.75">
      <c r="F2085" s="57"/>
      <c r="I2085" s="57"/>
    </row>
    <row r="2086" spans="6:9" s="58" customFormat="1" ht="12.75">
      <c r="F2086" s="57"/>
      <c r="I2086" s="57"/>
    </row>
    <row r="2087" spans="6:9" s="58" customFormat="1" ht="12.75">
      <c r="F2087" s="57"/>
      <c r="I2087" s="57"/>
    </row>
    <row r="2088" spans="6:9" s="58" customFormat="1" ht="12.75">
      <c r="F2088" s="57"/>
      <c r="I2088" s="57"/>
    </row>
    <row r="2089" spans="6:9" s="58" customFormat="1" ht="12.75">
      <c r="F2089" s="57"/>
      <c r="I2089" s="57"/>
    </row>
    <row r="2090" spans="6:9" s="58" customFormat="1" ht="12.75">
      <c r="F2090" s="57"/>
      <c r="I2090" s="57"/>
    </row>
    <row r="2091" spans="6:9" s="58" customFormat="1" ht="12.75">
      <c r="F2091" s="57"/>
      <c r="I2091" s="57"/>
    </row>
    <row r="2092" spans="6:9" s="58" customFormat="1" ht="12.75">
      <c r="F2092" s="57"/>
      <c r="I2092" s="57"/>
    </row>
    <row r="2093" spans="6:9" s="58" customFormat="1" ht="12.75">
      <c r="F2093" s="57"/>
      <c r="I2093" s="57"/>
    </row>
    <row r="2094" spans="6:9" s="58" customFormat="1" ht="12.75">
      <c r="F2094" s="57"/>
      <c r="I2094" s="57"/>
    </row>
    <row r="2095" spans="6:9" s="58" customFormat="1" ht="12.75">
      <c r="F2095" s="57"/>
      <c r="I2095" s="57"/>
    </row>
    <row r="2096" spans="6:9" s="58" customFormat="1" ht="12.75">
      <c r="F2096" s="57"/>
      <c r="I2096" s="57"/>
    </row>
    <row r="2097" spans="6:9" s="58" customFormat="1" ht="12.75">
      <c r="F2097" s="57"/>
      <c r="I2097" s="57"/>
    </row>
    <row r="2098" spans="6:9" s="58" customFormat="1" ht="12.75">
      <c r="F2098" s="57"/>
      <c r="I2098" s="57"/>
    </row>
    <row r="2099" spans="6:9" s="58" customFormat="1" ht="12.75">
      <c r="F2099" s="57"/>
      <c r="I2099" s="57"/>
    </row>
    <row r="2100" spans="6:9" s="58" customFormat="1" ht="12.75">
      <c r="F2100" s="57"/>
      <c r="I2100" s="57"/>
    </row>
    <row r="2101" spans="6:9" s="58" customFormat="1" ht="12.75">
      <c r="F2101" s="57"/>
      <c r="I2101" s="57"/>
    </row>
    <row r="2102" spans="6:9" s="58" customFormat="1" ht="12.75">
      <c r="F2102" s="57"/>
      <c r="I2102" s="57"/>
    </row>
    <row r="2103" spans="6:9" s="58" customFormat="1" ht="12.75">
      <c r="F2103" s="57"/>
      <c r="I2103" s="57"/>
    </row>
    <row r="2104" spans="6:9" s="58" customFormat="1" ht="12.75">
      <c r="F2104" s="57"/>
      <c r="I2104" s="57"/>
    </row>
    <row r="2105" spans="6:9" s="58" customFormat="1" ht="12.75">
      <c r="F2105" s="57"/>
      <c r="I2105" s="57"/>
    </row>
    <row r="2106" spans="6:9" s="58" customFormat="1" ht="12.75">
      <c r="F2106" s="57"/>
      <c r="I2106" s="57"/>
    </row>
    <row r="2107" spans="6:9" s="58" customFormat="1" ht="12.75">
      <c r="F2107" s="57"/>
      <c r="I2107" s="57"/>
    </row>
    <row r="2108" spans="6:9" s="58" customFormat="1" ht="12.75">
      <c r="F2108" s="57"/>
      <c r="I2108" s="57"/>
    </row>
    <row r="2109" spans="6:9" s="58" customFormat="1" ht="12.75">
      <c r="F2109" s="57"/>
      <c r="I2109" s="57"/>
    </row>
    <row r="2110" spans="6:9" s="58" customFormat="1" ht="12.75">
      <c r="F2110" s="57"/>
      <c r="I2110" s="57"/>
    </row>
    <row r="2111" spans="6:9" s="58" customFormat="1" ht="12.75">
      <c r="F2111" s="57"/>
      <c r="I2111" s="57"/>
    </row>
    <row r="2112" spans="6:9" s="58" customFormat="1" ht="12.75">
      <c r="F2112" s="57"/>
      <c r="I2112" s="57"/>
    </row>
    <row r="2113" spans="6:9" s="58" customFormat="1" ht="12.75">
      <c r="F2113" s="57"/>
      <c r="I2113" s="57"/>
    </row>
    <row r="2114" spans="6:9" s="58" customFormat="1" ht="12.75">
      <c r="F2114" s="57"/>
      <c r="I2114" s="57"/>
    </row>
    <row r="2115" spans="6:9" s="58" customFormat="1" ht="12.75">
      <c r="F2115" s="57"/>
      <c r="I2115" s="57"/>
    </row>
    <row r="2116" spans="6:9" s="58" customFormat="1" ht="12.75">
      <c r="F2116" s="57"/>
      <c r="I2116" s="57"/>
    </row>
    <row r="2117" spans="6:9" s="58" customFormat="1" ht="12.75">
      <c r="F2117" s="57"/>
      <c r="I2117" s="57"/>
    </row>
    <row r="2118" spans="6:9" s="58" customFormat="1" ht="12.75">
      <c r="F2118" s="57"/>
      <c r="I2118" s="57"/>
    </row>
    <row r="2119" spans="6:9" s="58" customFormat="1" ht="12.75">
      <c r="F2119" s="57"/>
      <c r="I2119" s="57"/>
    </row>
    <row r="2120" spans="6:9" s="58" customFormat="1" ht="12.75">
      <c r="F2120" s="57"/>
      <c r="I2120" s="57"/>
    </row>
    <row r="2121" spans="6:9" s="58" customFormat="1" ht="12.75">
      <c r="F2121" s="57"/>
      <c r="I2121" s="57"/>
    </row>
    <row r="2122" spans="6:9" s="58" customFormat="1" ht="12.75">
      <c r="F2122" s="57"/>
      <c r="I2122" s="57"/>
    </row>
    <row r="2123" spans="6:9" s="58" customFormat="1" ht="12.75">
      <c r="F2123" s="57"/>
      <c r="I2123" s="57"/>
    </row>
    <row r="2124" spans="6:9" s="58" customFormat="1" ht="12.75">
      <c r="F2124" s="57"/>
      <c r="I2124" s="57"/>
    </row>
    <row r="2125" spans="6:9" s="58" customFormat="1" ht="12.75">
      <c r="F2125" s="57"/>
      <c r="I2125" s="57"/>
    </row>
    <row r="2126" spans="6:9" s="58" customFormat="1" ht="12.75">
      <c r="F2126" s="57"/>
      <c r="I2126" s="57"/>
    </row>
    <row r="2127" spans="6:9" s="58" customFormat="1" ht="12.75">
      <c r="F2127" s="57"/>
      <c r="I2127" s="57"/>
    </row>
    <row r="2128" spans="6:9" s="58" customFormat="1" ht="12.75">
      <c r="F2128" s="57"/>
      <c r="I2128" s="57"/>
    </row>
    <row r="2129" spans="6:9" s="58" customFormat="1" ht="12.75">
      <c r="F2129" s="57"/>
      <c r="I2129" s="57"/>
    </row>
    <row r="2130" spans="6:9" s="58" customFormat="1" ht="12.75">
      <c r="F2130" s="57"/>
      <c r="I2130" s="57"/>
    </row>
    <row r="2131" spans="6:9" s="58" customFormat="1" ht="12.75">
      <c r="F2131" s="57"/>
      <c r="I2131" s="57"/>
    </row>
    <row r="2132" spans="6:9" s="58" customFormat="1" ht="12.75">
      <c r="F2132" s="57"/>
      <c r="I2132" s="57"/>
    </row>
    <row r="2133" spans="6:9" s="58" customFormat="1" ht="12.75">
      <c r="F2133" s="57"/>
      <c r="I2133" s="57"/>
    </row>
    <row r="2134" spans="6:9" s="58" customFormat="1" ht="12.75">
      <c r="F2134" s="57"/>
      <c r="I2134" s="57"/>
    </row>
    <row r="2135" spans="6:9" s="58" customFormat="1" ht="12.75">
      <c r="F2135" s="57"/>
      <c r="I2135" s="57"/>
    </row>
    <row r="2136" spans="6:9" s="58" customFormat="1" ht="12.75">
      <c r="F2136" s="57"/>
      <c r="I2136" s="57"/>
    </row>
    <row r="2137" spans="6:9" s="58" customFormat="1" ht="12.75">
      <c r="F2137" s="57"/>
      <c r="I2137" s="57"/>
    </row>
    <row r="2138" spans="6:9" s="58" customFormat="1" ht="12.75">
      <c r="F2138" s="57"/>
      <c r="I2138" s="57"/>
    </row>
    <row r="2139" spans="6:9" s="58" customFormat="1" ht="12.75">
      <c r="F2139" s="57"/>
      <c r="I2139" s="57"/>
    </row>
    <row r="2140" spans="6:9" s="58" customFormat="1" ht="12.75">
      <c r="F2140" s="57"/>
      <c r="I2140" s="57"/>
    </row>
    <row r="2141" spans="6:9" s="58" customFormat="1" ht="12.75">
      <c r="F2141" s="57"/>
      <c r="I2141" s="57"/>
    </row>
    <row r="2142" spans="6:9" s="58" customFormat="1" ht="12.75">
      <c r="F2142" s="57"/>
      <c r="I2142" s="57"/>
    </row>
    <row r="2143" spans="6:9" s="58" customFormat="1" ht="12.75">
      <c r="F2143" s="57"/>
      <c r="I2143" s="57"/>
    </row>
    <row r="2144" spans="6:9" s="58" customFormat="1" ht="12.75">
      <c r="F2144" s="57"/>
      <c r="I2144" s="57"/>
    </row>
    <row r="2145" spans="6:9" s="58" customFormat="1" ht="12.75">
      <c r="F2145" s="57"/>
      <c r="I2145" s="57"/>
    </row>
    <row r="2146" spans="6:9" s="58" customFormat="1" ht="12.75">
      <c r="F2146" s="57"/>
      <c r="I2146" s="57"/>
    </row>
    <row r="2147" spans="6:9" s="58" customFormat="1" ht="12.75">
      <c r="F2147" s="57"/>
      <c r="I2147" s="57"/>
    </row>
    <row r="2148" spans="6:9" s="58" customFormat="1" ht="12.75">
      <c r="F2148" s="57"/>
      <c r="I2148" s="57"/>
    </row>
    <row r="2149" spans="6:9" s="58" customFormat="1" ht="12.75">
      <c r="F2149" s="57"/>
      <c r="I2149" s="57"/>
    </row>
    <row r="2150" spans="6:9" s="58" customFormat="1" ht="12.75">
      <c r="F2150" s="57"/>
      <c r="I2150" s="57"/>
    </row>
    <row r="2151" spans="6:9" s="58" customFormat="1" ht="12.75">
      <c r="F2151" s="57"/>
      <c r="I2151" s="57"/>
    </row>
    <row r="2152" spans="6:9" s="58" customFormat="1" ht="12.75">
      <c r="F2152" s="57"/>
      <c r="I2152" s="57"/>
    </row>
    <row r="2153" spans="6:9" s="58" customFormat="1" ht="12.75">
      <c r="F2153" s="57"/>
      <c r="I2153" s="57"/>
    </row>
    <row r="2154" spans="6:9" s="58" customFormat="1" ht="12.75">
      <c r="F2154" s="57"/>
      <c r="I2154" s="57"/>
    </row>
    <row r="2155" spans="6:9" s="58" customFormat="1" ht="12.75">
      <c r="F2155" s="57"/>
      <c r="I2155" s="57"/>
    </row>
    <row r="2156" spans="6:9" s="58" customFormat="1" ht="12.75">
      <c r="F2156" s="57"/>
      <c r="I2156" s="57"/>
    </row>
    <row r="2157" spans="6:9" s="58" customFormat="1" ht="12.75">
      <c r="F2157" s="57"/>
      <c r="I2157" s="57"/>
    </row>
    <row r="2158" spans="6:9" s="58" customFormat="1" ht="12.75">
      <c r="F2158" s="57"/>
      <c r="I2158" s="57"/>
    </row>
    <row r="2159" spans="6:9" s="58" customFormat="1" ht="12.75">
      <c r="F2159" s="57"/>
      <c r="I2159" s="57"/>
    </row>
    <row r="2160" spans="6:9" s="58" customFormat="1" ht="12.75">
      <c r="F2160" s="57"/>
      <c r="I2160" s="57"/>
    </row>
    <row r="2161" spans="6:9" s="58" customFormat="1" ht="12.75">
      <c r="F2161" s="57"/>
      <c r="I2161" s="57"/>
    </row>
    <row r="2162" spans="6:9" s="58" customFormat="1" ht="12.75">
      <c r="F2162" s="57"/>
      <c r="I2162" s="57"/>
    </row>
    <row r="2163" spans="6:9" s="58" customFormat="1" ht="12.75">
      <c r="F2163" s="57"/>
      <c r="I2163" s="57"/>
    </row>
    <row r="2164" spans="6:9" s="58" customFormat="1" ht="12.75">
      <c r="F2164" s="57"/>
      <c r="I2164" s="57"/>
    </row>
    <row r="2165" spans="6:9" s="58" customFormat="1" ht="12.75">
      <c r="F2165" s="57"/>
      <c r="I2165" s="57"/>
    </row>
    <row r="2166" spans="6:9" s="58" customFormat="1" ht="12.75">
      <c r="F2166" s="57"/>
      <c r="I2166" s="57"/>
    </row>
    <row r="2167" spans="6:9" s="58" customFormat="1" ht="12.75">
      <c r="F2167" s="57"/>
      <c r="I2167" s="57"/>
    </row>
    <row r="2168" spans="6:9" s="58" customFormat="1" ht="12.75">
      <c r="F2168" s="57"/>
      <c r="I2168" s="57"/>
    </row>
    <row r="2169" spans="6:9" s="58" customFormat="1" ht="12.75">
      <c r="F2169" s="57"/>
      <c r="I2169" s="57"/>
    </row>
    <row r="2170" spans="6:9" s="58" customFormat="1" ht="12.75">
      <c r="F2170" s="57"/>
      <c r="I2170" s="57"/>
    </row>
    <row r="2171" spans="6:9" s="58" customFormat="1" ht="12.75">
      <c r="F2171" s="57"/>
      <c r="I2171" s="57"/>
    </row>
    <row r="2172" spans="6:9" s="58" customFormat="1" ht="12.75">
      <c r="F2172" s="57"/>
      <c r="I2172" s="57"/>
    </row>
    <row r="2173" spans="6:9" s="58" customFormat="1" ht="12.75">
      <c r="F2173" s="57"/>
      <c r="I2173" s="57"/>
    </row>
    <row r="2174" spans="6:9" s="58" customFormat="1" ht="12.75">
      <c r="F2174" s="57"/>
      <c r="I2174" s="57"/>
    </row>
    <row r="2175" spans="6:9" s="58" customFormat="1" ht="12.75">
      <c r="F2175" s="57"/>
      <c r="I2175" s="57"/>
    </row>
    <row r="2176" spans="6:9" s="58" customFormat="1" ht="12.75">
      <c r="F2176" s="57"/>
      <c r="I2176" s="57"/>
    </row>
    <row r="2177" spans="6:9" s="58" customFormat="1" ht="12.75">
      <c r="F2177" s="57"/>
      <c r="I2177" s="57"/>
    </row>
    <row r="2178" spans="6:9" s="58" customFormat="1" ht="12.75">
      <c r="F2178" s="57"/>
      <c r="I2178" s="57"/>
    </row>
    <row r="2179" spans="6:9" s="58" customFormat="1" ht="12.75">
      <c r="F2179" s="57"/>
      <c r="I2179" s="57"/>
    </row>
    <row r="2180" spans="6:9" s="58" customFormat="1" ht="12.75">
      <c r="F2180" s="57"/>
      <c r="I2180" s="57"/>
    </row>
    <row r="2181" spans="6:9" s="58" customFormat="1" ht="12.75">
      <c r="F2181" s="57"/>
      <c r="I2181" s="57"/>
    </row>
    <row r="2182" spans="6:9" s="58" customFormat="1" ht="12.75">
      <c r="F2182" s="57"/>
      <c r="I2182" s="57"/>
    </row>
    <row r="2183" spans="6:9" s="58" customFormat="1" ht="12.75">
      <c r="F2183" s="57"/>
      <c r="I2183" s="57"/>
    </row>
    <row r="2184" spans="6:9" s="58" customFormat="1" ht="12.75">
      <c r="F2184" s="57"/>
      <c r="I2184" s="57"/>
    </row>
    <row r="2185" spans="6:9" s="58" customFormat="1" ht="12.75">
      <c r="F2185" s="57"/>
      <c r="I2185" s="57"/>
    </row>
    <row r="2186" spans="6:9" s="58" customFormat="1" ht="12.75">
      <c r="F2186" s="57"/>
      <c r="I2186" s="57"/>
    </row>
    <row r="2187" spans="6:9" s="58" customFormat="1" ht="12.75">
      <c r="F2187" s="57"/>
      <c r="I2187" s="57"/>
    </row>
    <row r="2188" spans="6:9" s="58" customFormat="1" ht="12.75">
      <c r="F2188" s="57"/>
      <c r="I2188" s="57"/>
    </row>
    <row r="2189" spans="6:9" s="58" customFormat="1" ht="12.75">
      <c r="F2189" s="57"/>
      <c r="I2189" s="57"/>
    </row>
    <row r="2190" spans="6:9" s="58" customFormat="1" ht="12.75">
      <c r="F2190" s="57"/>
      <c r="I2190" s="57"/>
    </row>
    <row r="2191" spans="6:9" s="58" customFormat="1" ht="12.75">
      <c r="F2191" s="57"/>
      <c r="I2191" s="57"/>
    </row>
    <row r="2192" spans="6:9" s="58" customFormat="1" ht="12.75">
      <c r="F2192" s="57"/>
      <c r="I2192" s="57"/>
    </row>
    <row r="2193" spans="6:9" s="58" customFormat="1" ht="12.75">
      <c r="F2193" s="57"/>
      <c r="I2193" s="57"/>
    </row>
    <row r="2194" spans="6:9" s="58" customFormat="1" ht="12.75">
      <c r="F2194" s="57"/>
      <c r="I2194" s="57"/>
    </row>
    <row r="2195" spans="6:9" s="58" customFormat="1" ht="12.75">
      <c r="F2195" s="57"/>
      <c r="I2195" s="57"/>
    </row>
    <row r="2196" spans="6:9" s="58" customFormat="1" ht="12.75">
      <c r="F2196" s="57"/>
      <c r="I2196" s="57"/>
    </row>
    <row r="2197" spans="6:9" s="58" customFormat="1" ht="12.75">
      <c r="F2197" s="57"/>
      <c r="I2197" s="57"/>
    </row>
    <row r="2198" spans="6:9" s="58" customFormat="1" ht="12.75">
      <c r="F2198" s="57"/>
      <c r="I2198" s="57"/>
    </row>
    <row r="2199" spans="6:9" s="58" customFormat="1" ht="12.75">
      <c r="F2199" s="57"/>
      <c r="I2199" s="57"/>
    </row>
    <row r="2200" spans="6:9" s="58" customFormat="1" ht="12.75">
      <c r="F2200" s="57"/>
      <c r="I2200" s="57"/>
    </row>
    <row r="2201" spans="6:9" s="58" customFormat="1" ht="12.75">
      <c r="F2201" s="57"/>
      <c r="I2201" s="57"/>
    </row>
    <row r="2202" spans="6:9" s="58" customFormat="1" ht="12.75">
      <c r="F2202" s="57"/>
      <c r="I2202" s="57"/>
    </row>
    <row r="2203" spans="6:9" s="58" customFormat="1" ht="12.75">
      <c r="F2203" s="57"/>
      <c r="I2203" s="57"/>
    </row>
    <row r="2204" spans="6:9" s="58" customFormat="1" ht="12.75">
      <c r="F2204" s="57"/>
      <c r="I2204" s="57"/>
    </row>
    <row r="2205" spans="6:9" s="58" customFormat="1" ht="12.75">
      <c r="F2205" s="57"/>
      <c r="I2205" s="57"/>
    </row>
    <row r="2206" spans="6:9" s="58" customFormat="1" ht="12.75">
      <c r="F2206" s="57"/>
      <c r="I2206" s="57"/>
    </row>
    <row r="2207" spans="6:9" s="58" customFormat="1" ht="12.75">
      <c r="F2207" s="57"/>
      <c r="I2207" s="57"/>
    </row>
    <row r="2208" spans="6:9" s="58" customFormat="1" ht="12.75">
      <c r="F2208" s="57"/>
      <c r="I2208" s="57"/>
    </row>
    <row r="2209" spans="6:9" s="58" customFormat="1" ht="12.75">
      <c r="F2209" s="57"/>
      <c r="I2209" s="57"/>
    </row>
    <row r="2210" spans="6:9" s="58" customFormat="1" ht="12.75">
      <c r="F2210" s="57"/>
      <c r="I2210" s="57"/>
    </row>
    <row r="2211" spans="6:9" s="58" customFormat="1" ht="12.75">
      <c r="F2211" s="57"/>
      <c r="I2211" s="57"/>
    </row>
    <row r="2212" spans="6:9" s="58" customFormat="1" ht="12.75">
      <c r="F2212" s="57"/>
      <c r="I2212" s="57"/>
    </row>
    <row r="2213" spans="6:9" s="58" customFormat="1" ht="12.75">
      <c r="F2213" s="57"/>
      <c r="I2213" s="57"/>
    </row>
    <row r="2214" spans="6:9" s="58" customFormat="1" ht="12.75">
      <c r="F2214" s="57"/>
      <c r="I2214" s="57"/>
    </row>
    <row r="2215" spans="6:9" s="58" customFormat="1" ht="12.75">
      <c r="F2215" s="57"/>
      <c r="I2215" s="57"/>
    </row>
    <row r="2216" spans="6:9" s="58" customFormat="1" ht="12.75">
      <c r="F2216" s="57"/>
      <c r="I2216" s="57"/>
    </row>
    <row r="2217" spans="6:9" s="58" customFormat="1" ht="12.75">
      <c r="F2217" s="57"/>
      <c r="I2217" s="57"/>
    </row>
    <row r="2218" spans="6:9" s="58" customFormat="1" ht="12.75">
      <c r="F2218" s="57"/>
      <c r="I2218" s="57"/>
    </row>
    <row r="2219" spans="6:9" s="58" customFormat="1" ht="12.75">
      <c r="F2219" s="57"/>
      <c r="I2219" s="57"/>
    </row>
    <row r="2220" spans="6:9" s="58" customFormat="1" ht="12.75">
      <c r="F2220" s="57"/>
      <c r="I2220" s="57"/>
    </row>
    <row r="2221" spans="6:9" s="58" customFormat="1" ht="12.75">
      <c r="F2221" s="57"/>
      <c r="I2221" s="57"/>
    </row>
    <row r="2222" spans="6:9" s="58" customFormat="1" ht="12.75">
      <c r="F2222" s="57"/>
      <c r="I2222" s="57"/>
    </row>
    <row r="2223" spans="6:9" s="58" customFormat="1" ht="12.75">
      <c r="F2223" s="57"/>
      <c r="I2223" s="57"/>
    </row>
    <row r="2224" spans="6:9" s="58" customFormat="1" ht="12.75">
      <c r="F2224" s="57"/>
      <c r="I2224" s="57"/>
    </row>
    <row r="2225" spans="6:9" s="58" customFormat="1" ht="12.75">
      <c r="F2225" s="57"/>
      <c r="I2225" s="57"/>
    </row>
    <row r="2226" spans="6:9" s="58" customFormat="1" ht="12.75">
      <c r="F2226" s="57"/>
      <c r="I2226" s="57"/>
    </row>
    <row r="2227" spans="6:9" s="58" customFormat="1" ht="12.75">
      <c r="F2227" s="57"/>
      <c r="I2227" s="57"/>
    </row>
    <row r="2228" spans="6:9" s="58" customFormat="1" ht="12.75">
      <c r="F2228" s="57"/>
      <c r="I2228" s="57"/>
    </row>
    <row r="2229" spans="6:9" s="58" customFormat="1" ht="12.75">
      <c r="F2229" s="57"/>
      <c r="I2229" s="57"/>
    </row>
    <row r="2230" spans="6:9" s="58" customFormat="1" ht="12.75">
      <c r="F2230" s="57"/>
      <c r="I2230" s="57"/>
    </row>
    <row r="2231" spans="6:9" s="58" customFormat="1" ht="12.75">
      <c r="F2231" s="57"/>
      <c r="I2231" s="57"/>
    </row>
    <row r="2232" spans="6:9" s="58" customFormat="1" ht="12.75">
      <c r="F2232" s="57"/>
      <c r="I2232" s="57"/>
    </row>
    <row r="2233" spans="6:9" s="58" customFormat="1" ht="12.75">
      <c r="F2233" s="57"/>
      <c r="I2233" s="57"/>
    </row>
    <row r="2234" spans="6:9" s="58" customFormat="1" ht="12.75">
      <c r="F2234" s="57"/>
      <c r="I2234" s="57"/>
    </row>
    <row r="2235" spans="6:9" s="58" customFormat="1" ht="12.75">
      <c r="F2235" s="57"/>
      <c r="I2235" s="57"/>
    </row>
    <row r="2236" spans="6:9" s="58" customFormat="1" ht="12.75">
      <c r="F2236" s="57"/>
      <c r="I2236" s="57"/>
    </row>
    <row r="2237" spans="6:9" s="58" customFormat="1" ht="12.75">
      <c r="F2237" s="57"/>
      <c r="I2237" s="57"/>
    </row>
    <row r="2238" spans="6:9" s="58" customFormat="1" ht="12.75">
      <c r="F2238" s="57"/>
      <c r="I2238" s="57"/>
    </row>
    <row r="2239" spans="6:9" s="58" customFormat="1" ht="12.75">
      <c r="F2239" s="57"/>
      <c r="I2239" s="57"/>
    </row>
    <row r="2240" spans="6:9" s="58" customFormat="1" ht="12.75">
      <c r="F2240" s="57"/>
      <c r="I2240" s="57"/>
    </row>
    <row r="2241" spans="6:9" s="58" customFormat="1" ht="12.75">
      <c r="F2241" s="57"/>
      <c r="I2241" s="57"/>
    </row>
    <row r="2242" spans="6:9" s="58" customFormat="1" ht="12.75">
      <c r="F2242" s="57"/>
      <c r="I2242" s="57"/>
    </row>
    <row r="2243" spans="6:9" s="58" customFormat="1" ht="12.75">
      <c r="F2243" s="57"/>
      <c r="I2243" s="57"/>
    </row>
    <row r="2244" spans="6:9" s="58" customFormat="1" ht="12.75">
      <c r="F2244" s="57"/>
      <c r="I2244" s="57"/>
    </row>
    <row r="2245" spans="6:9" s="58" customFormat="1" ht="12.75">
      <c r="F2245" s="57"/>
      <c r="I2245" s="57"/>
    </row>
    <row r="2246" spans="6:9" s="58" customFormat="1" ht="12.75">
      <c r="F2246" s="57"/>
      <c r="I2246" s="57"/>
    </row>
    <row r="2247" spans="6:9" s="58" customFormat="1" ht="12.75">
      <c r="F2247" s="57"/>
      <c r="I2247" s="57"/>
    </row>
    <row r="2248" spans="6:9" s="58" customFormat="1" ht="12.75">
      <c r="F2248" s="57"/>
      <c r="I2248" s="57"/>
    </row>
    <row r="2249" spans="6:9" s="58" customFormat="1" ht="12.75">
      <c r="F2249" s="57"/>
      <c r="I2249" s="57"/>
    </row>
    <row r="2250" spans="6:9" s="58" customFormat="1" ht="12.75">
      <c r="F2250" s="57"/>
      <c r="I2250" s="57"/>
    </row>
    <row r="2251" spans="6:9" s="58" customFormat="1" ht="12.75">
      <c r="F2251" s="57"/>
      <c r="I2251" s="57"/>
    </row>
    <row r="2252" spans="6:9" s="58" customFormat="1" ht="12.75">
      <c r="F2252" s="57"/>
      <c r="I2252" s="57"/>
    </row>
    <row r="2253" spans="6:9" s="58" customFormat="1" ht="12.75">
      <c r="F2253" s="57"/>
      <c r="I2253" s="57"/>
    </row>
    <row r="2254" spans="6:9" s="58" customFormat="1" ht="12.75">
      <c r="F2254" s="57"/>
      <c r="I2254" s="57"/>
    </row>
    <row r="2255" spans="6:9" s="58" customFormat="1" ht="12.75">
      <c r="F2255" s="57"/>
      <c r="I2255" s="57"/>
    </row>
    <row r="2256" spans="6:9" s="58" customFormat="1" ht="12.75">
      <c r="F2256" s="57"/>
      <c r="I2256" s="57"/>
    </row>
    <row r="2257" spans="6:9" s="58" customFormat="1" ht="12.75">
      <c r="F2257" s="57"/>
      <c r="I2257" s="57"/>
    </row>
    <row r="2258" spans="6:9" s="58" customFormat="1" ht="12.75">
      <c r="F2258" s="57"/>
      <c r="I2258" s="57"/>
    </row>
    <row r="2259" spans="6:9" s="58" customFormat="1" ht="12.75">
      <c r="F2259" s="57"/>
      <c r="I2259" s="57"/>
    </row>
    <row r="2260" spans="6:9" s="58" customFormat="1" ht="12.75">
      <c r="F2260" s="57"/>
      <c r="I2260" s="57"/>
    </row>
    <row r="2261" spans="6:9" s="58" customFormat="1" ht="12.75">
      <c r="F2261" s="57"/>
      <c r="I2261" s="57"/>
    </row>
    <row r="2262" spans="6:9" s="58" customFormat="1" ht="12.75">
      <c r="F2262" s="57"/>
      <c r="I2262" s="57"/>
    </row>
    <row r="2263" spans="6:9" s="58" customFormat="1" ht="12.75">
      <c r="F2263" s="57"/>
      <c r="I2263" s="57"/>
    </row>
    <row r="2264" spans="6:9" s="58" customFormat="1" ht="12.75">
      <c r="F2264" s="57"/>
      <c r="I2264" s="57"/>
    </row>
    <row r="2265" spans="6:9" s="58" customFormat="1" ht="12.75">
      <c r="F2265" s="57"/>
      <c r="I2265" s="57"/>
    </row>
    <row r="2266" spans="6:9" s="58" customFormat="1" ht="12.75">
      <c r="F2266" s="57"/>
      <c r="I2266" s="57"/>
    </row>
    <row r="2267" spans="6:9" s="58" customFormat="1" ht="12.75">
      <c r="F2267" s="57"/>
      <c r="I2267" s="57"/>
    </row>
    <row r="2268" spans="6:9" s="58" customFormat="1" ht="12.75">
      <c r="F2268" s="57"/>
      <c r="I2268" s="57"/>
    </row>
    <row r="2269" spans="6:9" s="58" customFormat="1" ht="12.75">
      <c r="F2269" s="57"/>
      <c r="I2269" s="57"/>
    </row>
    <row r="2270" spans="6:9" s="58" customFormat="1" ht="12.75">
      <c r="F2270" s="57"/>
      <c r="I2270" s="57"/>
    </row>
    <row r="2271" spans="6:9" s="58" customFormat="1" ht="12.75">
      <c r="F2271" s="57"/>
      <c r="I2271" s="57"/>
    </row>
    <row r="2272" spans="6:9" s="58" customFormat="1" ht="12.75">
      <c r="F2272" s="57"/>
      <c r="I2272" s="57"/>
    </row>
    <row r="2273" spans="6:9" s="58" customFormat="1" ht="12.75">
      <c r="F2273" s="57"/>
      <c r="I2273" s="57"/>
    </row>
    <row r="2274" spans="6:9" s="58" customFormat="1" ht="12.75">
      <c r="F2274" s="57"/>
      <c r="I2274" s="57"/>
    </row>
    <row r="2275" spans="6:9" s="58" customFormat="1" ht="12.75">
      <c r="F2275" s="57"/>
      <c r="I2275" s="57"/>
    </row>
    <row r="2276" spans="6:9" s="58" customFormat="1" ht="12.75">
      <c r="F2276" s="57"/>
      <c r="I2276" s="57"/>
    </row>
    <row r="2277" spans="6:9" s="58" customFormat="1" ht="12.75">
      <c r="F2277" s="57"/>
      <c r="I2277" s="57"/>
    </row>
    <row r="2278" spans="6:9" s="58" customFormat="1" ht="12.75">
      <c r="F2278" s="57"/>
      <c r="I2278" s="57"/>
    </row>
    <row r="2279" spans="6:9" s="58" customFormat="1" ht="12.75">
      <c r="F2279" s="57"/>
      <c r="I2279" s="57"/>
    </row>
    <row r="2280" spans="6:9" s="58" customFormat="1" ht="12.75">
      <c r="F2280" s="57"/>
      <c r="I2280" s="57"/>
    </row>
    <row r="2281" spans="6:9" s="58" customFormat="1" ht="12.75">
      <c r="F2281" s="57"/>
      <c r="I2281" s="57"/>
    </row>
    <row r="2282" spans="6:9" s="58" customFormat="1" ht="12.75">
      <c r="F2282" s="57"/>
      <c r="I2282" s="57"/>
    </row>
    <row r="2283" spans="6:9" s="58" customFormat="1" ht="12.75">
      <c r="F2283" s="57"/>
      <c r="I2283" s="57"/>
    </row>
    <row r="2284" spans="6:9" s="58" customFormat="1" ht="12.75">
      <c r="F2284" s="57"/>
      <c r="I2284" s="57"/>
    </row>
    <row r="2285" spans="6:9" s="58" customFormat="1" ht="12.75">
      <c r="F2285" s="57"/>
      <c r="I2285" s="57"/>
    </row>
    <row r="2286" spans="6:9" s="58" customFormat="1" ht="12.75">
      <c r="F2286" s="57"/>
      <c r="I2286" s="57"/>
    </row>
    <row r="2287" spans="6:9" s="58" customFormat="1" ht="12.75">
      <c r="F2287" s="57"/>
      <c r="I2287" s="57"/>
    </row>
    <row r="2288" spans="6:9" s="58" customFormat="1" ht="12.75">
      <c r="F2288" s="57"/>
      <c r="I2288" s="57"/>
    </row>
    <row r="2289" spans="6:9" s="58" customFormat="1" ht="12.75">
      <c r="F2289" s="57"/>
      <c r="I2289" s="57"/>
    </row>
    <row r="2290" spans="6:9" s="58" customFormat="1" ht="12.75">
      <c r="F2290" s="57"/>
      <c r="I2290" s="57"/>
    </row>
    <row r="2291" spans="6:9" s="58" customFormat="1" ht="12.75">
      <c r="F2291" s="57"/>
      <c r="I2291" s="57"/>
    </row>
    <row r="2292" spans="6:9" s="58" customFormat="1" ht="12.75">
      <c r="F2292" s="57"/>
      <c r="I2292" s="57"/>
    </row>
    <row r="2293" spans="6:9" s="58" customFormat="1" ht="12.75">
      <c r="F2293" s="57"/>
      <c r="I2293" s="57"/>
    </row>
    <row r="2294" spans="6:9" s="58" customFormat="1" ht="12.75">
      <c r="F2294" s="57"/>
      <c r="I2294" s="57"/>
    </row>
    <row r="2295" spans="6:9" s="58" customFormat="1" ht="12.75">
      <c r="F2295" s="57"/>
      <c r="I2295" s="57"/>
    </row>
    <row r="2296" spans="6:9" s="58" customFormat="1" ht="12.75">
      <c r="F2296" s="57"/>
      <c r="I2296" s="57"/>
    </row>
    <row r="2297" spans="6:9" s="58" customFormat="1" ht="12.75">
      <c r="F2297" s="57"/>
      <c r="I2297" s="57"/>
    </row>
    <row r="2298" spans="6:9" s="58" customFormat="1" ht="12.75">
      <c r="F2298" s="57"/>
      <c r="I2298" s="57"/>
    </row>
    <row r="2299" spans="6:9" s="58" customFormat="1" ht="12.75">
      <c r="F2299" s="57"/>
      <c r="I2299" s="57"/>
    </row>
    <row r="2300" spans="6:9" s="58" customFormat="1" ht="12.75">
      <c r="F2300" s="57"/>
      <c r="I2300" s="57"/>
    </row>
    <row r="2301" spans="6:9" s="58" customFormat="1" ht="12.75">
      <c r="F2301" s="57"/>
      <c r="I2301" s="57"/>
    </row>
    <row r="2302" spans="6:9" s="58" customFormat="1" ht="12.75">
      <c r="F2302" s="57"/>
      <c r="I2302" s="57"/>
    </row>
    <row r="2303" spans="6:9" s="58" customFormat="1" ht="12.75">
      <c r="F2303" s="57"/>
      <c r="I2303" s="57"/>
    </row>
    <row r="2304" spans="6:9" s="58" customFormat="1" ht="12.75">
      <c r="F2304" s="57"/>
      <c r="I2304" s="57"/>
    </row>
    <row r="2305" spans="6:9" s="58" customFormat="1" ht="12.75">
      <c r="F2305" s="57"/>
      <c r="I2305" s="57"/>
    </row>
    <row r="2306" spans="6:9" s="58" customFormat="1" ht="12.75">
      <c r="F2306" s="57"/>
      <c r="I2306" s="57"/>
    </row>
    <row r="2307" spans="6:9" s="58" customFormat="1" ht="12.75">
      <c r="F2307" s="57"/>
      <c r="I2307" s="57"/>
    </row>
    <row r="2308" spans="6:9" s="58" customFormat="1" ht="12.75">
      <c r="F2308" s="57"/>
      <c r="I2308" s="57"/>
    </row>
    <row r="2309" spans="6:9" s="58" customFormat="1" ht="12.75">
      <c r="F2309" s="57"/>
      <c r="I2309" s="57"/>
    </row>
    <row r="2310" spans="6:9" s="58" customFormat="1" ht="12.75">
      <c r="F2310" s="57"/>
      <c r="I2310" s="57"/>
    </row>
    <row r="2311" spans="6:9" s="58" customFormat="1" ht="12.75">
      <c r="F2311" s="57"/>
      <c r="I2311" s="57"/>
    </row>
    <row r="2312" spans="6:9" s="58" customFormat="1" ht="12.75">
      <c r="F2312" s="57"/>
      <c r="I2312" s="57"/>
    </row>
    <row r="2313" spans="6:9" s="58" customFormat="1" ht="12.75">
      <c r="F2313" s="57"/>
      <c r="I2313" s="57"/>
    </row>
    <row r="2314" spans="6:9" s="58" customFormat="1" ht="12.75">
      <c r="F2314" s="57"/>
      <c r="I2314" s="57"/>
    </row>
    <row r="2315" spans="6:9" s="58" customFormat="1" ht="12.75">
      <c r="F2315" s="57"/>
      <c r="I2315" s="57"/>
    </row>
    <row r="2316" spans="6:9" s="58" customFormat="1" ht="12.75">
      <c r="F2316" s="57"/>
      <c r="I2316" s="57"/>
    </row>
    <row r="2317" spans="6:9" s="58" customFormat="1" ht="12.75">
      <c r="F2317" s="57"/>
      <c r="I2317" s="57"/>
    </row>
    <row r="2318" spans="6:9" s="58" customFormat="1" ht="12.75">
      <c r="F2318" s="57"/>
      <c r="I2318" s="57"/>
    </row>
    <row r="2319" spans="6:9" s="58" customFormat="1" ht="12.75">
      <c r="F2319" s="57"/>
      <c r="I2319" s="57"/>
    </row>
    <row r="2320" spans="6:9" s="58" customFormat="1" ht="12.75">
      <c r="F2320" s="57"/>
      <c r="I2320" s="57"/>
    </row>
    <row r="2321" spans="6:9" s="58" customFormat="1" ht="12.75">
      <c r="F2321" s="57"/>
      <c r="I2321" s="57"/>
    </row>
    <row r="2322" spans="6:9" s="58" customFormat="1" ht="12.75">
      <c r="F2322" s="57"/>
      <c r="I2322" s="57"/>
    </row>
    <row r="2323" spans="6:9" s="58" customFormat="1" ht="12.75">
      <c r="F2323" s="57"/>
      <c r="I2323" s="57"/>
    </row>
    <row r="2324" spans="6:9" s="58" customFormat="1" ht="12.75">
      <c r="F2324" s="57"/>
      <c r="I2324" s="57"/>
    </row>
    <row r="2325" spans="6:9" s="58" customFormat="1" ht="12.75">
      <c r="F2325" s="57"/>
      <c r="I2325" s="57"/>
    </row>
    <row r="2326" spans="6:9" s="58" customFormat="1" ht="12.75">
      <c r="F2326" s="57"/>
      <c r="I2326" s="57"/>
    </row>
    <row r="2327" spans="6:9" s="58" customFormat="1" ht="12.75">
      <c r="F2327" s="57"/>
      <c r="I2327" s="57"/>
    </row>
    <row r="2328" spans="6:9" s="58" customFormat="1" ht="12.75">
      <c r="F2328" s="57"/>
      <c r="I2328" s="57"/>
    </row>
    <row r="2329" spans="6:9" s="58" customFormat="1" ht="12.75">
      <c r="F2329" s="57"/>
      <c r="I2329" s="57"/>
    </row>
    <row r="2330" spans="6:9" s="58" customFormat="1" ht="12.75">
      <c r="F2330" s="57"/>
      <c r="I2330" s="57"/>
    </row>
    <row r="2331" spans="6:9" s="58" customFormat="1" ht="12.75">
      <c r="F2331" s="57"/>
      <c r="I2331" s="57"/>
    </row>
    <row r="2332" spans="6:9" s="58" customFormat="1" ht="12.75">
      <c r="F2332" s="57"/>
      <c r="I2332" s="57"/>
    </row>
    <row r="2333" spans="6:9" s="58" customFormat="1" ht="12.75">
      <c r="F2333" s="57"/>
      <c r="I2333" s="57"/>
    </row>
    <row r="2334" spans="6:9" s="58" customFormat="1" ht="12.75">
      <c r="F2334" s="57"/>
      <c r="I2334" s="57"/>
    </row>
    <row r="2335" spans="6:9" s="58" customFormat="1" ht="12.75">
      <c r="F2335" s="57"/>
      <c r="I2335" s="57"/>
    </row>
    <row r="2336" spans="6:9" s="58" customFormat="1" ht="12.75">
      <c r="F2336" s="57"/>
      <c r="I2336" s="57"/>
    </row>
    <row r="2337" spans="6:9" s="58" customFormat="1" ht="12.75">
      <c r="F2337" s="57"/>
      <c r="I2337" s="57"/>
    </row>
    <row r="2338" spans="6:9" s="58" customFormat="1" ht="12.75">
      <c r="F2338" s="57"/>
      <c r="I2338" s="57"/>
    </row>
    <row r="2339" spans="6:9" s="58" customFormat="1" ht="12.75">
      <c r="F2339" s="57"/>
      <c r="I2339" s="57"/>
    </row>
    <row r="2340" spans="6:9" s="58" customFormat="1" ht="12.75">
      <c r="F2340" s="57"/>
      <c r="I2340" s="57"/>
    </row>
    <row r="2341" spans="6:9" s="58" customFormat="1" ht="12.75">
      <c r="F2341" s="57"/>
      <c r="I2341" s="57"/>
    </row>
    <row r="2342" spans="6:9" s="58" customFormat="1" ht="12.75">
      <c r="F2342" s="57"/>
      <c r="I2342" s="57"/>
    </row>
    <row r="2343" spans="6:9" s="58" customFormat="1" ht="12.75">
      <c r="F2343" s="57"/>
      <c r="I2343" s="57"/>
    </row>
    <row r="2344" spans="6:9" s="58" customFormat="1" ht="12.75">
      <c r="F2344" s="57"/>
      <c r="I2344" s="57"/>
    </row>
    <row r="2345" spans="6:9" s="58" customFormat="1" ht="12.75">
      <c r="F2345" s="57"/>
      <c r="I2345" s="57"/>
    </row>
    <row r="2346" spans="6:9" s="58" customFormat="1" ht="12.75">
      <c r="F2346" s="57"/>
      <c r="I2346" s="57"/>
    </row>
    <row r="2347" spans="6:9" s="58" customFormat="1" ht="12.75">
      <c r="F2347" s="57"/>
      <c r="I2347" s="57"/>
    </row>
    <row r="2348" spans="6:9" s="58" customFormat="1" ht="12.75">
      <c r="F2348" s="57"/>
      <c r="I2348" s="57"/>
    </row>
    <row r="2349" spans="6:9" s="58" customFormat="1" ht="12.75">
      <c r="F2349" s="57"/>
      <c r="I2349" s="57"/>
    </row>
    <row r="2350" spans="6:9" s="58" customFormat="1" ht="12.75">
      <c r="F2350" s="57"/>
      <c r="I2350" s="57"/>
    </row>
    <row r="2351" spans="6:9" s="58" customFormat="1" ht="12.75">
      <c r="F2351" s="57"/>
      <c r="I2351" s="57"/>
    </row>
    <row r="2352" spans="6:9" s="58" customFormat="1" ht="12.75">
      <c r="F2352" s="57"/>
      <c r="I2352" s="57"/>
    </row>
    <row r="2353" spans="6:9" s="58" customFormat="1" ht="12.75">
      <c r="F2353" s="57"/>
      <c r="I2353" s="57"/>
    </row>
    <row r="2354" spans="6:9" s="58" customFormat="1" ht="12.75">
      <c r="F2354" s="57"/>
      <c r="I2354" s="57"/>
    </row>
    <row r="2355" spans="6:9" s="58" customFormat="1" ht="12.75">
      <c r="F2355" s="57"/>
      <c r="I2355" s="57"/>
    </row>
    <row r="2356" spans="6:9" s="58" customFormat="1" ht="12.75">
      <c r="F2356" s="57"/>
      <c r="I2356" s="57"/>
    </row>
    <row r="2357" spans="6:9" s="58" customFormat="1" ht="12.75">
      <c r="F2357" s="57"/>
      <c r="I2357" s="57"/>
    </row>
    <row r="2358" spans="6:9" s="58" customFormat="1" ht="12.75">
      <c r="F2358" s="57"/>
      <c r="I2358" s="57"/>
    </row>
    <row r="2359" spans="6:9" s="58" customFormat="1" ht="12.75">
      <c r="F2359" s="57"/>
      <c r="I2359" s="57"/>
    </row>
    <row r="2360" spans="6:9" s="58" customFormat="1" ht="12.75">
      <c r="F2360" s="57"/>
      <c r="I2360" s="57"/>
    </row>
    <row r="2361" spans="6:9" s="58" customFormat="1" ht="12.75">
      <c r="F2361" s="57"/>
      <c r="I2361" s="57"/>
    </row>
    <row r="2362" spans="6:9" s="58" customFormat="1" ht="12.75">
      <c r="F2362" s="57"/>
      <c r="I2362" s="57"/>
    </row>
    <row r="2363" spans="6:9" s="58" customFormat="1" ht="12.75">
      <c r="F2363" s="57"/>
      <c r="I2363" s="57"/>
    </row>
    <row r="2364" spans="6:9" s="58" customFormat="1" ht="12.75">
      <c r="F2364" s="57"/>
      <c r="I2364" s="57"/>
    </row>
    <row r="2365" spans="6:9" s="58" customFormat="1" ht="12.75">
      <c r="F2365" s="57"/>
      <c r="I2365" s="57"/>
    </row>
    <row r="2366" spans="6:9" s="58" customFormat="1" ht="12.75">
      <c r="F2366" s="57"/>
      <c r="I2366" s="57"/>
    </row>
    <row r="2367" spans="6:9" s="58" customFormat="1" ht="12.75">
      <c r="F2367" s="57"/>
      <c r="I2367" s="57"/>
    </row>
    <row r="2368" spans="6:9" s="58" customFormat="1" ht="12.75">
      <c r="F2368" s="57"/>
      <c r="I2368" s="57"/>
    </row>
    <row r="2369" spans="6:9" s="58" customFormat="1" ht="12.75">
      <c r="F2369" s="57"/>
      <c r="I2369" s="57"/>
    </row>
    <row r="2370" spans="6:9" s="58" customFormat="1" ht="12.75">
      <c r="F2370" s="57"/>
      <c r="I2370" s="57"/>
    </row>
    <row r="2371" spans="6:9" s="58" customFormat="1" ht="12.75">
      <c r="F2371" s="57"/>
      <c r="I2371" s="57"/>
    </row>
    <row r="2372" spans="6:9" s="58" customFormat="1" ht="12.75">
      <c r="F2372" s="57"/>
      <c r="I2372" s="57"/>
    </row>
    <row r="2373" spans="6:9" s="58" customFormat="1" ht="12.75">
      <c r="F2373" s="57"/>
      <c r="I2373" s="57"/>
    </row>
    <row r="2374" spans="6:9" s="58" customFormat="1" ht="12.75">
      <c r="F2374" s="57"/>
      <c r="I2374" s="57"/>
    </row>
    <row r="2375" spans="6:9" s="58" customFormat="1" ht="12.75">
      <c r="F2375" s="57"/>
      <c r="I2375" s="57"/>
    </row>
    <row r="2376" spans="6:9" s="58" customFormat="1" ht="12.75">
      <c r="F2376" s="57"/>
      <c r="I2376" s="57"/>
    </row>
    <row r="2377" spans="6:9" s="58" customFormat="1" ht="12.75">
      <c r="F2377" s="57"/>
      <c r="I2377" s="57"/>
    </row>
    <row r="2378" spans="6:9" s="58" customFormat="1" ht="12.75">
      <c r="F2378" s="57"/>
      <c r="I2378" s="57"/>
    </row>
    <row r="2379" spans="6:9" s="58" customFormat="1" ht="12.75">
      <c r="F2379" s="57"/>
      <c r="I2379" s="57"/>
    </row>
    <row r="2380" spans="6:9" s="58" customFormat="1" ht="12.75">
      <c r="F2380" s="57"/>
      <c r="I2380" s="57"/>
    </row>
    <row r="2381" spans="6:9" s="58" customFormat="1" ht="12.75">
      <c r="F2381" s="57"/>
      <c r="I2381" s="57"/>
    </row>
    <row r="2382" spans="6:9" s="58" customFormat="1" ht="12.75">
      <c r="F2382" s="57"/>
      <c r="I2382" s="57"/>
    </row>
    <row r="2383" spans="6:9" s="58" customFormat="1" ht="12.75">
      <c r="F2383" s="57"/>
      <c r="I2383" s="57"/>
    </row>
    <row r="2384" spans="6:9" s="58" customFormat="1" ht="12.75">
      <c r="F2384" s="57"/>
      <c r="I2384" s="57"/>
    </row>
    <row r="2385" spans="6:9" s="58" customFormat="1" ht="12.75">
      <c r="F2385" s="57"/>
      <c r="I2385" s="57"/>
    </row>
    <row r="2386" spans="6:9" s="58" customFormat="1" ht="12.75">
      <c r="F2386" s="57"/>
      <c r="I2386" s="57"/>
    </row>
    <row r="2387" spans="6:9" s="58" customFormat="1" ht="12.75">
      <c r="F2387" s="57"/>
      <c r="I2387" s="57"/>
    </row>
    <row r="2388" spans="6:9" s="58" customFormat="1" ht="12.75">
      <c r="F2388" s="57"/>
      <c r="I2388" s="57"/>
    </row>
    <row r="2389" spans="6:9" s="58" customFormat="1" ht="12.75">
      <c r="F2389" s="57"/>
      <c r="I2389" s="57"/>
    </row>
    <row r="2390" spans="6:9" s="58" customFormat="1" ht="12.75">
      <c r="F2390" s="57"/>
      <c r="I2390" s="57"/>
    </row>
    <row r="2391" spans="6:9" s="58" customFormat="1" ht="12.75">
      <c r="F2391" s="57"/>
      <c r="I2391" s="57"/>
    </row>
    <row r="2392" spans="6:9" s="58" customFormat="1" ht="12.75">
      <c r="F2392" s="57"/>
      <c r="I2392" s="57"/>
    </row>
    <row r="2393" spans="6:9" s="58" customFormat="1" ht="12.75">
      <c r="F2393" s="57"/>
      <c r="I2393" s="57"/>
    </row>
    <row r="2394" spans="6:9" s="58" customFormat="1" ht="12.75">
      <c r="F2394" s="57"/>
      <c r="I2394" s="57"/>
    </row>
    <row r="2395" spans="6:9" s="58" customFormat="1" ht="12.75">
      <c r="F2395" s="57"/>
      <c r="I2395" s="57"/>
    </row>
    <row r="2396" spans="6:9" s="58" customFormat="1" ht="12.75">
      <c r="F2396" s="57"/>
      <c r="I2396" s="57"/>
    </row>
    <row r="2397" spans="6:9" s="58" customFormat="1" ht="12.75">
      <c r="F2397" s="57"/>
      <c r="I2397" s="57"/>
    </row>
    <row r="2398" spans="6:9" s="58" customFormat="1" ht="12.75">
      <c r="F2398" s="57"/>
      <c r="I2398" s="57"/>
    </row>
    <row r="2399" spans="6:9" s="58" customFormat="1" ht="12.75">
      <c r="F2399" s="57"/>
      <c r="I2399" s="57"/>
    </row>
    <row r="2400" spans="6:9" s="58" customFormat="1" ht="12.75">
      <c r="F2400" s="57"/>
      <c r="I2400" s="57"/>
    </row>
    <row r="2401" spans="6:9" s="58" customFormat="1" ht="12.75">
      <c r="F2401" s="57"/>
      <c r="I2401" s="57"/>
    </row>
    <row r="2402" spans="6:9" s="58" customFormat="1" ht="12.75">
      <c r="F2402" s="57"/>
      <c r="I2402" s="57"/>
    </row>
    <row r="2403" spans="6:9" s="58" customFormat="1" ht="12.75">
      <c r="F2403" s="57"/>
      <c r="I2403" s="57"/>
    </row>
    <row r="2404" spans="6:9" s="58" customFormat="1" ht="12.75">
      <c r="F2404" s="57"/>
      <c r="I2404" s="57"/>
    </row>
    <row r="2405" spans="6:9" s="58" customFormat="1" ht="12.75">
      <c r="F2405" s="57"/>
      <c r="I2405" s="57"/>
    </row>
    <row r="2406" spans="6:9" s="58" customFormat="1" ht="12.75">
      <c r="F2406" s="57"/>
      <c r="I2406" s="57"/>
    </row>
    <row r="2407" spans="6:9" s="58" customFormat="1" ht="12.75">
      <c r="F2407" s="57"/>
      <c r="I2407" s="57"/>
    </row>
    <row r="2408" spans="6:9" s="58" customFormat="1" ht="12.75">
      <c r="F2408" s="57"/>
      <c r="I2408" s="57"/>
    </row>
    <row r="2409" spans="6:9" s="58" customFormat="1" ht="12.75">
      <c r="F2409" s="57"/>
      <c r="I2409" s="57"/>
    </row>
    <row r="2410" spans="6:9" s="58" customFormat="1" ht="12.75">
      <c r="F2410" s="57"/>
      <c r="I2410" s="57"/>
    </row>
    <row r="2411" spans="6:9" s="58" customFormat="1" ht="12.75">
      <c r="F2411" s="57"/>
      <c r="I2411" s="57"/>
    </row>
    <row r="2412" spans="6:9" s="58" customFormat="1" ht="12.75">
      <c r="F2412" s="57"/>
      <c r="I2412" s="57"/>
    </row>
    <row r="2413" spans="6:9" s="58" customFormat="1" ht="12.75">
      <c r="F2413" s="57"/>
      <c r="I2413" s="57"/>
    </row>
    <row r="2414" spans="6:9" s="58" customFormat="1" ht="12.75">
      <c r="F2414" s="57"/>
      <c r="I2414" s="57"/>
    </row>
    <row r="2415" spans="6:9" s="58" customFormat="1" ht="12.75">
      <c r="F2415" s="57"/>
      <c r="I2415" s="57"/>
    </row>
    <row r="2416" spans="6:9" s="58" customFormat="1" ht="12.75">
      <c r="F2416" s="57"/>
      <c r="I2416" s="57"/>
    </row>
    <row r="2417" spans="6:9" s="58" customFormat="1" ht="12.75">
      <c r="F2417" s="57"/>
      <c r="I2417" s="57"/>
    </row>
    <row r="2418" spans="6:9" s="58" customFormat="1" ht="12.75">
      <c r="F2418" s="57"/>
      <c r="I2418" s="57"/>
    </row>
    <row r="2419" spans="6:9" s="58" customFormat="1" ht="12.75">
      <c r="F2419" s="57"/>
      <c r="I2419" s="57"/>
    </row>
    <row r="2420" spans="6:9" s="58" customFormat="1" ht="12.75">
      <c r="F2420" s="57"/>
      <c r="I2420" s="57"/>
    </row>
    <row r="2421" spans="6:9" s="58" customFormat="1" ht="12.75">
      <c r="F2421" s="57"/>
      <c r="I2421" s="57"/>
    </row>
    <row r="2422" spans="6:9" s="58" customFormat="1" ht="12.75">
      <c r="F2422" s="57"/>
      <c r="I2422" s="57"/>
    </row>
    <row r="2423" spans="6:9" s="58" customFormat="1" ht="12.75">
      <c r="F2423" s="57"/>
      <c r="I2423" s="57"/>
    </row>
    <row r="2424" spans="6:9" s="58" customFormat="1" ht="12.75">
      <c r="F2424" s="57"/>
      <c r="I2424" s="57"/>
    </row>
    <row r="2425" spans="6:9" s="58" customFormat="1" ht="12.75">
      <c r="F2425" s="57"/>
      <c r="I2425" s="57"/>
    </row>
    <row r="2426" spans="6:9" s="58" customFormat="1" ht="12.75">
      <c r="F2426" s="57"/>
      <c r="I2426" s="57"/>
    </row>
    <row r="2427" spans="6:9" s="58" customFormat="1" ht="12.75">
      <c r="F2427" s="57"/>
      <c r="I2427" s="57"/>
    </row>
    <row r="2428" spans="6:9" s="58" customFormat="1" ht="12.75">
      <c r="F2428" s="57"/>
      <c r="I2428" s="57"/>
    </row>
    <row r="2429" spans="6:9" s="58" customFormat="1" ht="12.75">
      <c r="F2429" s="57"/>
      <c r="I2429" s="57"/>
    </row>
    <row r="2430" spans="6:9" s="58" customFormat="1" ht="12.75">
      <c r="F2430" s="57"/>
      <c r="I2430" s="57"/>
    </row>
    <row r="2431" spans="6:9" s="58" customFormat="1" ht="12.75">
      <c r="F2431" s="57"/>
      <c r="I2431" s="57"/>
    </row>
    <row r="2432" spans="6:9" s="58" customFormat="1" ht="12.75">
      <c r="F2432" s="57"/>
      <c r="I2432" s="57"/>
    </row>
    <row r="2433" spans="6:9" s="58" customFormat="1" ht="12.75">
      <c r="F2433" s="57"/>
      <c r="I2433" s="57"/>
    </row>
    <row r="2434" spans="6:9" s="58" customFormat="1" ht="12.75">
      <c r="F2434" s="57"/>
      <c r="I2434" s="57"/>
    </row>
    <row r="2435" spans="6:9" s="58" customFormat="1" ht="12.75">
      <c r="F2435" s="57"/>
      <c r="I2435" s="57"/>
    </row>
    <row r="2436" spans="6:9" s="58" customFormat="1" ht="12.75">
      <c r="F2436" s="57"/>
      <c r="I2436" s="57"/>
    </row>
    <row r="2437" spans="6:9" s="58" customFormat="1" ht="12.75">
      <c r="F2437" s="57"/>
      <c r="I2437" s="57"/>
    </row>
    <row r="2438" spans="6:9" s="58" customFormat="1" ht="12.75">
      <c r="F2438" s="57"/>
      <c r="I2438" s="57"/>
    </row>
    <row r="2439" spans="6:9" s="58" customFormat="1" ht="12.75">
      <c r="F2439" s="57"/>
      <c r="I2439" s="57"/>
    </row>
    <row r="2440" spans="6:9" s="58" customFormat="1" ht="12.75">
      <c r="F2440" s="57"/>
      <c r="I2440" s="57"/>
    </row>
    <row r="2441" spans="6:9" s="58" customFormat="1" ht="12.75">
      <c r="F2441" s="57"/>
      <c r="I2441" s="57"/>
    </row>
    <row r="2442" spans="6:9" s="58" customFormat="1" ht="12.75">
      <c r="F2442" s="57"/>
      <c r="I2442" s="57"/>
    </row>
    <row r="2443" spans="6:9" s="58" customFormat="1" ht="12.75">
      <c r="F2443" s="57"/>
      <c r="I2443" s="57"/>
    </row>
    <row r="2444" spans="6:9" s="58" customFormat="1" ht="12.75">
      <c r="F2444" s="57"/>
      <c r="I2444" s="57"/>
    </row>
    <row r="2445" spans="6:9" s="58" customFormat="1" ht="12.75">
      <c r="F2445" s="57"/>
      <c r="I2445" s="57"/>
    </row>
    <row r="2446" spans="6:9" s="58" customFormat="1" ht="12.75">
      <c r="F2446" s="57"/>
      <c r="I2446" s="57"/>
    </row>
    <row r="2447" spans="6:9" s="58" customFormat="1" ht="12.75">
      <c r="F2447" s="57"/>
      <c r="I2447" s="57"/>
    </row>
    <row r="2448" spans="6:9" s="58" customFormat="1" ht="12.75">
      <c r="F2448" s="57"/>
      <c r="I2448" s="57"/>
    </row>
    <row r="2449" spans="6:9" s="58" customFormat="1" ht="12.75">
      <c r="F2449" s="57"/>
      <c r="I2449" s="57"/>
    </row>
    <row r="2450" spans="6:9" s="58" customFormat="1" ht="12.75">
      <c r="F2450" s="57"/>
      <c r="I2450" s="57"/>
    </row>
    <row r="2451" spans="6:9" s="58" customFormat="1" ht="12.75">
      <c r="F2451" s="57"/>
      <c r="I2451" s="57"/>
    </row>
    <row r="2452" spans="6:9" s="58" customFormat="1" ht="12.75">
      <c r="F2452" s="57"/>
      <c r="I2452" s="57"/>
    </row>
    <row r="2453" spans="6:9" s="58" customFormat="1" ht="12.75">
      <c r="F2453" s="57"/>
      <c r="I2453" s="57"/>
    </row>
    <row r="2454" spans="6:9" s="58" customFormat="1" ht="12.75">
      <c r="F2454" s="57"/>
      <c r="I2454" s="57"/>
    </row>
    <row r="2455" spans="6:9" s="58" customFormat="1" ht="12.75">
      <c r="F2455" s="57"/>
      <c r="I2455" s="57"/>
    </row>
    <row r="2456" spans="6:9" s="58" customFormat="1" ht="12.75">
      <c r="F2456" s="57"/>
      <c r="I2456" s="57"/>
    </row>
    <row r="2457" spans="6:9" s="58" customFormat="1" ht="12.75">
      <c r="F2457" s="57"/>
      <c r="I2457" s="57"/>
    </row>
    <row r="2458" spans="6:9" s="58" customFormat="1" ht="12.75">
      <c r="F2458" s="57"/>
      <c r="I2458" s="57"/>
    </row>
    <row r="2459" spans="6:9" s="58" customFormat="1" ht="12.75">
      <c r="F2459" s="57"/>
      <c r="I2459" s="57"/>
    </row>
    <row r="2460" spans="6:9" s="58" customFormat="1" ht="12.75">
      <c r="F2460" s="57"/>
      <c r="I2460" s="57"/>
    </row>
    <row r="2461" spans="6:9" s="58" customFormat="1" ht="12.75">
      <c r="F2461" s="57"/>
      <c r="I2461" s="57"/>
    </row>
    <row r="2462" spans="6:9" s="58" customFormat="1" ht="12.75">
      <c r="F2462" s="57"/>
      <c r="I2462" s="57"/>
    </row>
    <row r="2463" spans="6:9" s="58" customFormat="1" ht="12.75">
      <c r="F2463" s="57"/>
      <c r="I2463" s="57"/>
    </row>
    <row r="2464" spans="6:9" s="58" customFormat="1" ht="12.75">
      <c r="F2464" s="57"/>
      <c r="I2464" s="57"/>
    </row>
    <row r="2465" spans="6:9" s="58" customFormat="1" ht="12.75">
      <c r="F2465" s="57"/>
      <c r="I2465" s="57"/>
    </row>
    <row r="2466" spans="6:9" s="58" customFormat="1" ht="12.75">
      <c r="F2466" s="57"/>
      <c r="I2466" s="57"/>
    </row>
    <row r="2467" spans="6:9" s="58" customFormat="1" ht="12.75">
      <c r="F2467" s="57"/>
      <c r="I2467" s="57"/>
    </row>
    <row r="2468" spans="6:9" s="58" customFormat="1" ht="12.75">
      <c r="F2468" s="57"/>
      <c r="I2468" s="57"/>
    </row>
    <row r="2469" spans="6:9" s="58" customFormat="1" ht="12.75">
      <c r="F2469" s="57"/>
      <c r="I2469" s="57"/>
    </row>
    <row r="2470" spans="6:9" s="58" customFormat="1" ht="12.75">
      <c r="F2470" s="57"/>
      <c r="I2470" s="57"/>
    </row>
    <row r="2471" spans="6:9" s="58" customFormat="1" ht="12.75">
      <c r="F2471" s="57"/>
      <c r="I2471" s="57"/>
    </row>
    <row r="2472" spans="6:9" s="58" customFormat="1" ht="12.75">
      <c r="F2472" s="57"/>
      <c r="I2472" s="57"/>
    </row>
    <row r="2473" spans="6:9" s="58" customFormat="1" ht="12.75">
      <c r="F2473" s="57"/>
      <c r="I2473" s="57"/>
    </row>
    <row r="2474" spans="6:9" s="58" customFormat="1" ht="12.75">
      <c r="F2474" s="57"/>
      <c r="I2474" s="57"/>
    </row>
    <row r="2475" spans="6:9" s="58" customFormat="1" ht="12.75">
      <c r="F2475" s="57"/>
      <c r="I2475" s="57"/>
    </row>
    <row r="2476" spans="6:9" s="58" customFormat="1" ht="12.75">
      <c r="F2476" s="57"/>
      <c r="I2476" s="57"/>
    </row>
    <row r="2477" spans="6:9" s="58" customFormat="1" ht="12.75">
      <c r="F2477" s="57"/>
      <c r="I2477" s="57"/>
    </row>
    <row r="2478" spans="6:9" s="58" customFormat="1" ht="12.75">
      <c r="F2478" s="57"/>
      <c r="I2478" s="57"/>
    </row>
    <row r="2479" spans="6:9" s="58" customFormat="1" ht="12.75">
      <c r="F2479" s="57"/>
      <c r="I2479" s="57"/>
    </row>
    <row r="2480" spans="6:9" s="58" customFormat="1" ht="12.75">
      <c r="F2480" s="57"/>
      <c r="I2480" s="57"/>
    </row>
    <row r="2481" spans="6:9" s="58" customFormat="1" ht="12.75">
      <c r="F2481" s="57"/>
      <c r="I2481" s="57"/>
    </row>
    <row r="2482" spans="6:9" s="58" customFormat="1" ht="12.75">
      <c r="F2482" s="57"/>
      <c r="I2482" s="57"/>
    </row>
    <row r="2483" spans="6:9" s="58" customFormat="1" ht="12.75">
      <c r="F2483" s="57"/>
      <c r="I2483" s="57"/>
    </row>
    <row r="2484" spans="6:9" s="58" customFormat="1" ht="12.75">
      <c r="F2484" s="57"/>
      <c r="I2484" s="57"/>
    </row>
    <row r="2485" spans="6:9" s="58" customFormat="1" ht="12.75">
      <c r="F2485" s="57"/>
      <c r="I2485" s="57"/>
    </row>
    <row r="2486" spans="6:9" s="58" customFormat="1" ht="12.75">
      <c r="F2486" s="57"/>
      <c r="I2486" s="57"/>
    </row>
    <row r="2487" spans="6:9" s="58" customFormat="1" ht="12.75">
      <c r="F2487" s="57"/>
      <c r="I2487" s="57"/>
    </row>
    <row r="2488" spans="6:9" s="58" customFormat="1" ht="12.75">
      <c r="F2488" s="57"/>
      <c r="I2488" s="57"/>
    </row>
    <row r="2489" spans="6:9" s="58" customFormat="1" ht="12.75">
      <c r="F2489" s="57"/>
      <c r="I2489" s="57"/>
    </row>
    <row r="2490" spans="6:9" s="58" customFormat="1" ht="12.75">
      <c r="F2490" s="57"/>
      <c r="I2490" s="57"/>
    </row>
    <row r="2491" spans="6:9" s="58" customFormat="1" ht="12.75">
      <c r="F2491" s="57"/>
      <c r="I2491" s="57"/>
    </row>
    <row r="2492" spans="6:9" s="58" customFormat="1" ht="12.75">
      <c r="F2492" s="57"/>
      <c r="I2492" s="57"/>
    </row>
    <row r="2493" spans="6:9" s="58" customFormat="1" ht="12.75">
      <c r="F2493" s="57"/>
      <c r="I2493" s="57"/>
    </row>
    <row r="2494" spans="6:9" s="58" customFormat="1" ht="12.75">
      <c r="F2494" s="57"/>
      <c r="I2494" s="57"/>
    </row>
    <row r="2495" spans="6:9" s="58" customFormat="1" ht="12.75">
      <c r="F2495" s="57"/>
      <c r="I2495" s="57"/>
    </row>
    <row r="2496" spans="6:9" s="58" customFormat="1" ht="12.75">
      <c r="F2496" s="57"/>
      <c r="I2496" s="57"/>
    </row>
    <row r="2497" spans="6:9" s="58" customFormat="1" ht="12.75">
      <c r="F2497" s="57"/>
      <c r="I2497" s="57"/>
    </row>
    <row r="2498" spans="6:9" s="58" customFormat="1" ht="12.75">
      <c r="F2498" s="57"/>
      <c r="I2498" s="57"/>
    </row>
    <row r="2499" spans="6:9" s="58" customFormat="1" ht="12.75">
      <c r="F2499" s="57"/>
      <c r="I2499" s="57"/>
    </row>
    <row r="2500" spans="6:9" s="58" customFormat="1" ht="12.75">
      <c r="F2500" s="57"/>
      <c r="I2500" s="57"/>
    </row>
    <row r="2501" spans="6:9" s="58" customFormat="1" ht="12.75">
      <c r="F2501" s="57"/>
      <c r="I2501" s="57"/>
    </row>
    <row r="2502" spans="6:9" s="58" customFormat="1" ht="12.75">
      <c r="F2502" s="57"/>
      <c r="I2502" s="57"/>
    </row>
    <row r="2503" spans="6:9" s="58" customFormat="1" ht="12.75">
      <c r="F2503" s="57"/>
      <c r="I2503" s="57"/>
    </row>
    <row r="2504" spans="6:9" s="58" customFormat="1" ht="12.75">
      <c r="F2504" s="57"/>
      <c r="I2504" s="57"/>
    </row>
    <row r="2505" spans="6:9" s="58" customFormat="1" ht="12.75">
      <c r="F2505" s="57"/>
      <c r="I2505" s="57"/>
    </row>
    <row r="2506" spans="6:9" s="58" customFormat="1" ht="12.75">
      <c r="F2506" s="57"/>
      <c r="I2506" s="57"/>
    </row>
    <row r="2507" spans="6:9" s="58" customFormat="1" ht="12.75">
      <c r="F2507" s="57"/>
      <c r="I2507" s="57"/>
    </row>
    <row r="2508" spans="6:9" s="58" customFormat="1" ht="12.75">
      <c r="F2508" s="57"/>
      <c r="I2508" s="57"/>
    </row>
    <row r="2509" spans="6:9" s="58" customFormat="1" ht="12.75">
      <c r="F2509" s="57"/>
      <c r="I2509" s="57"/>
    </row>
    <row r="2510" spans="6:9" s="58" customFormat="1" ht="12.75">
      <c r="F2510" s="57"/>
      <c r="I2510" s="57"/>
    </row>
    <row r="2511" spans="6:9" s="58" customFormat="1" ht="12.75">
      <c r="F2511" s="57"/>
      <c r="I2511" s="57"/>
    </row>
    <row r="2512" spans="6:9" s="58" customFormat="1" ht="12.75">
      <c r="F2512" s="57"/>
      <c r="I2512" s="57"/>
    </row>
    <row r="2513" spans="6:9" s="58" customFormat="1" ht="12.75">
      <c r="F2513" s="57"/>
      <c r="I2513" s="57"/>
    </row>
    <row r="2514" spans="6:9" s="58" customFormat="1" ht="12.75">
      <c r="F2514" s="57"/>
      <c r="I2514" s="57"/>
    </row>
    <row r="2515" spans="6:9" s="58" customFormat="1" ht="12.75">
      <c r="F2515" s="57"/>
      <c r="I2515" s="57"/>
    </row>
    <row r="2516" spans="6:9" s="58" customFormat="1" ht="12.75">
      <c r="F2516" s="57"/>
      <c r="I2516" s="57"/>
    </row>
    <row r="2517" spans="6:9" s="58" customFormat="1" ht="12.75">
      <c r="F2517" s="57"/>
      <c r="I2517" s="57"/>
    </row>
    <row r="2518" spans="6:9" s="58" customFormat="1" ht="12.75">
      <c r="F2518" s="57"/>
      <c r="I2518" s="57"/>
    </row>
    <row r="2519" spans="6:9" s="58" customFormat="1" ht="12.75">
      <c r="F2519" s="57"/>
      <c r="I2519" s="57"/>
    </row>
    <row r="2520" spans="6:9" s="58" customFormat="1" ht="12.75">
      <c r="F2520" s="57"/>
      <c r="I2520" s="57"/>
    </row>
    <row r="2521" spans="6:9" s="58" customFormat="1" ht="12.75">
      <c r="F2521" s="57"/>
      <c r="I2521" s="57"/>
    </row>
    <row r="2522" spans="6:9" s="58" customFormat="1" ht="12.75">
      <c r="F2522" s="57"/>
      <c r="I2522" s="57"/>
    </row>
    <row r="2523" spans="6:9" s="58" customFormat="1" ht="12.75">
      <c r="F2523" s="57"/>
      <c r="I2523" s="57"/>
    </row>
    <row r="2524" spans="6:9" s="58" customFormat="1" ht="12.75">
      <c r="F2524" s="57"/>
      <c r="I2524" s="57"/>
    </row>
    <row r="2525" spans="6:9" s="58" customFormat="1" ht="12.75">
      <c r="F2525" s="57"/>
      <c r="I2525" s="57"/>
    </row>
    <row r="2526" spans="6:9" s="58" customFormat="1" ht="12.75">
      <c r="F2526" s="57"/>
      <c r="I2526" s="57"/>
    </row>
    <row r="2527" spans="6:9" s="58" customFormat="1" ht="12.75">
      <c r="F2527" s="57"/>
      <c r="I2527" s="57"/>
    </row>
    <row r="2528" spans="6:9" s="58" customFormat="1" ht="12.75">
      <c r="F2528" s="57"/>
      <c r="I2528" s="57"/>
    </row>
    <row r="2529" spans="6:9" s="58" customFormat="1" ht="12.75">
      <c r="F2529" s="57"/>
      <c r="I2529" s="57"/>
    </row>
    <row r="2530" spans="6:9" s="58" customFormat="1" ht="12.75">
      <c r="F2530" s="57"/>
      <c r="I2530" s="57"/>
    </row>
    <row r="2531" spans="6:9" s="58" customFormat="1" ht="12.75">
      <c r="F2531" s="57"/>
      <c r="I2531" s="57"/>
    </row>
    <row r="2532" spans="6:9" s="58" customFormat="1" ht="12.75">
      <c r="F2532" s="57"/>
      <c r="I2532" s="57"/>
    </row>
    <row r="2533" spans="6:9" s="58" customFormat="1" ht="12.75">
      <c r="F2533" s="57"/>
      <c r="I2533" s="57"/>
    </row>
    <row r="2534" spans="6:9" s="58" customFormat="1" ht="12.75">
      <c r="F2534" s="57"/>
      <c r="I2534" s="57"/>
    </row>
    <row r="2535" spans="6:9" s="58" customFormat="1" ht="12.75">
      <c r="F2535" s="57"/>
      <c r="I2535" s="57"/>
    </row>
    <row r="2536" spans="6:9" s="58" customFormat="1" ht="12.75">
      <c r="F2536" s="57"/>
      <c r="I2536" s="57"/>
    </row>
    <row r="2537" spans="6:9" s="58" customFormat="1" ht="12.75">
      <c r="F2537" s="57"/>
      <c r="I2537" s="57"/>
    </row>
    <row r="2538" spans="6:9" s="58" customFormat="1" ht="12.75">
      <c r="F2538" s="57"/>
      <c r="I2538" s="57"/>
    </row>
    <row r="2539" spans="6:9" s="58" customFormat="1" ht="12.75">
      <c r="F2539" s="57"/>
      <c r="I2539" s="57"/>
    </row>
    <row r="2540" spans="6:9" s="58" customFormat="1" ht="12.75">
      <c r="F2540" s="57"/>
      <c r="I2540" s="57"/>
    </row>
    <row r="2541" spans="6:9" s="58" customFormat="1" ht="12.75">
      <c r="F2541" s="57"/>
      <c r="I2541" s="57"/>
    </row>
    <row r="2542" spans="6:9" s="58" customFormat="1" ht="12.75">
      <c r="F2542" s="57"/>
      <c r="I2542" s="57"/>
    </row>
    <row r="2543" spans="6:9" s="58" customFormat="1" ht="12.75">
      <c r="F2543" s="57"/>
      <c r="I2543" s="57"/>
    </row>
    <row r="2544" spans="6:9" s="58" customFormat="1" ht="12.75">
      <c r="F2544" s="57"/>
      <c r="I2544" s="57"/>
    </row>
    <row r="2545" spans="6:9" s="58" customFormat="1" ht="12.75">
      <c r="F2545" s="57"/>
      <c r="I2545" s="57"/>
    </row>
    <row r="2546" spans="6:9" s="58" customFormat="1" ht="12.75">
      <c r="F2546" s="57"/>
      <c r="I2546" s="57"/>
    </row>
    <row r="2547" spans="6:9" s="58" customFormat="1" ht="12.75">
      <c r="F2547" s="57"/>
      <c r="I2547" s="57"/>
    </row>
    <row r="2548" spans="6:9" s="58" customFormat="1" ht="12.75">
      <c r="F2548" s="57"/>
      <c r="I2548" s="57"/>
    </row>
    <row r="2549" spans="6:9" s="58" customFormat="1" ht="12.75">
      <c r="F2549" s="57"/>
      <c r="I2549" s="57"/>
    </row>
    <row r="2550" spans="6:9" s="58" customFormat="1" ht="12.75">
      <c r="F2550" s="57"/>
      <c r="I2550" s="57"/>
    </row>
    <row r="2551" spans="6:9" s="58" customFormat="1" ht="12.75">
      <c r="F2551" s="57"/>
      <c r="I2551" s="57"/>
    </row>
    <row r="2552" spans="6:9" s="58" customFormat="1" ht="12.75">
      <c r="F2552" s="57"/>
      <c r="I2552" s="57"/>
    </row>
    <row r="2553" spans="6:9" s="58" customFormat="1" ht="12.75">
      <c r="F2553" s="57"/>
      <c r="I2553" s="57"/>
    </row>
    <row r="2554" spans="6:9" s="58" customFormat="1" ht="12.75">
      <c r="F2554" s="57"/>
      <c r="I2554" s="57"/>
    </row>
    <row r="2555" spans="6:9" s="58" customFormat="1" ht="12.75">
      <c r="F2555" s="57"/>
      <c r="I2555" s="57"/>
    </row>
    <row r="2556" spans="6:9" s="58" customFormat="1" ht="12.75">
      <c r="F2556" s="57"/>
      <c r="I2556" s="57"/>
    </row>
    <row r="2557" spans="6:9" s="58" customFormat="1" ht="12.75">
      <c r="F2557" s="57"/>
      <c r="I2557" s="57"/>
    </row>
    <row r="2558" spans="6:9" s="58" customFormat="1" ht="12.75">
      <c r="F2558" s="57"/>
      <c r="I2558" s="57"/>
    </row>
    <row r="2559" spans="6:9" s="58" customFormat="1" ht="12.75">
      <c r="F2559" s="57"/>
      <c r="I2559" s="57"/>
    </row>
    <row r="2560" spans="6:9" s="58" customFormat="1" ht="12.75">
      <c r="F2560" s="57"/>
      <c r="I2560" s="57"/>
    </row>
    <row r="2561" spans="6:9" s="58" customFormat="1" ht="12.75">
      <c r="F2561" s="57"/>
      <c r="I2561" s="57"/>
    </row>
    <row r="2562" spans="6:9" s="58" customFormat="1" ht="12.75">
      <c r="F2562" s="57"/>
      <c r="I2562" s="57"/>
    </row>
    <row r="2563" spans="6:9" s="58" customFormat="1" ht="12.75">
      <c r="F2563" s="57"/>
      <c r="I2563" s="57"/>
    </row>
    <row r="2564" spans="6:9" s="58" customFormat="1" ht="12.75">
      <c r="F2564" s="57"/>
      <c r="I2564" s="57"/>
    </row>
    <row r="2565" spans="6:9" s="58" customFormat="1" ht="12.75">
      <c r="F2565" s="57"/>
      <c r="I2565" s="57"/>
    </row>
    <row r="2566" spans="6:9" s="58" customFormat="1" ht="12.75">
      <c r="F2566" s="57"/>
      <c r="I2566" s="57"/>
    </row>
    <row r="2567" spans="6:9" s="58" customFormat="1" ht="12.75">
      <c r="F2567" s="57"/>
      <c r="I2567" s="57"/>
    </row>
    <row r="2568" spans="6:9" s="58" customFormat="1" ht="12.75">
      <c r="F2568" s="57"/>
      <c r="I2568" s="57"/>
    </row>
    <row r="2569" spans="6:9" s="58" customFormat="1" ht="12.75">
      <c r="F2569" s="57"/>
      <c r="I2569" s="57"/>
    </row>
    <row r="2570" spans="6:9" s="58" customFormat="1" ht="12.75">
      <c r="F2570" s="57"/>
      <c r="I2570" s="57"/>
    </row>
    <row r="2571" spans="6:9" s="58" customFormat="1" ht="12.75">
      <c r="F2571" s="57"/>
      <c r="I2571" s="57"/>
    </row>
    <row r="2572" spans="6:9" s="58" customFormat="1" ht="12.75">
      <c r="F2572" s="57"/>
      <c r="I2572" s="57"/>
    </row>
    <row r="2573" spans="6:9" s="58" customFormat="1" ht="12.75">
      <c r="F2573" s="57"/>
      <c r="I2573" s="57"/>
    </row>
    <row r="2574" spans="6:9" s="58" customFormat="1" ht="12.75">
      <c r="F2574" s="57"/>
      <c r="I2574" s="57"/>
    </row>
    <row r="2575" spans="6:9" s="58" customFormat="1" ht="12.75">
      <c r="F2575" s="57"/>
      <c r="I2575" s="57"/>
    </row>
    <row r="2576" spans="6:9" s="58" customFormat="1" ht="12.75">
      <c r="F2576" s="57"/>
      <c r="I2576" s="57"/>
    </row>
    <row r="2577" spans="6:9" s="58" customFormat="1" ht="12.75">
      <c r="F2577" s="57"/>
      <c r="I2577" s="57"/>
    </row>
    <row r="2578" spans="6:9" s="58" customFormat="1" ht="12.75">
      <c r="F2578" s="57"/>
      <c r="I2578" s="57"/>
    </row>
    <row r="2579" spans="6:9" s="58" customFormat="1" ht="12.75">
      <c r="F2579" s="57"/>
      <c r="I2579" s="57"/>
    </row>
    <row r="2580" spans="6:9" s="58" customFormat="1" ht="12.75">
      <c r="F2580" s="57"/>
      <c r="I2580" s="57"/>
    </row>
    <row r="2581" spans="6:9" s="58" customFormat="1" ht="12.75">
      <c r="F2581" s="57"/>
      <c r="I2581" s="57"/>
    </row>
    <row r="2582" spans="6:9" s="58" customFormat="1" ht="12.75">
      <c r="F2582" s="57"/>
      <c r="I2582" s="57"/>
    </row>
    <row r="2583" spans="6:9" s="58" customFormat="1" ht="12.75">
      <c r="F2583" s="57"/>
      <c r="I2583" s="57"/>
    </row>
    <row r="2584" spans="6:9" s="58" customFormat="1" ht="12.75">
      <c r="F2584" s="57"/>
      <c r="I2584" s="57"/>
    </row>
    <row r="2585" spans="6:9" s="58" customFormat="1" ht="12.75">
      <c r="F2585" s="57"/>
      <c r="I2585" s="57"/>
    </row>
    <row r="2586" spans="6:9" s="58" customFormat="1" ht="12.75">
      <c r="F2586" s="57"/>
      <c r="I2586" s="57"/>
    </row>
    <row r="2587" spans="6:9" s="58" customFormat="1" ht="12.75">
      <c r="F2587" s="57"/>
      <c r="I2587" s="57"/>
    </row>
    <row r="2588" spans="6:9" s="58" customFormat="1" ht="12.75">
      <c r="F2588" s="57"/>
      <c r="I2588" s="57"/>
    </row>
    <row r="2589" spans="6:9" s="58" customFormat="1" ht="12.75">
      <c r="F2589" s="57"/>
      <c r="I2589" s="57"/>
    </row>
    <row r="2590" spans="6:9" s="58" customFormat="1" ht="12.75">
      <c r="F2590" s="57"/>
      <c r="I2590" s="57"/>
    </row>
    <row r="2591" spans="6:9" s="58" customFormat="1" ht="12.75">
      <c r="F2591" s="57"/>
      <c r="I2591" s="57"/>
    </row>
    <row r="2592" spans="6:9" s="58" customFormat="1" ht="12.75">
      <c r="F2592" s="57"/>
      <c r="I2592" s="57"/>
    </row>
    <row r="2593" spans="6:9" s="58" customFormat="1" ht="12.75">
      <c r="F2593" s="57"/>
      <c r="I2593" s="57"/>
    </row>
    <row r="2594" spans="6:9" s="58" customFormat="1" ht="12.75">
      <c r="F2594" s="57"/>
      <c r="I2594" s="57"/>
    </row>
    <row r="2595" spans="6:9" s="58" customFormat="1" ht="12.75">
      <c r="F2595" s="57"/>
      <c r="I2595" s="57"/>
    </row>
    <row r="2596" spans="6:9" s="58" customFormat="1" ht="12.75">
      <c r="F2596" s="57"/>
      <c r="I2596" s="57"/>
    </row>
    <row r="2597" spans="6:9" s="58" customFormat="1" ht="12.75">
      <c r="F2597" s="57"/>
      <c r="I2597" s="57"/>
    </row>
    <row r="2598" spans="6:9" s="58" customFormat="1" ht="12.75">
      <c r="F2598" s="57"/>
      <c r="I2598" s="57"/>
    </row>
    <row r="2599" spans="6:9" s="58" customFormat="1" ht="12.75">
      <c r="F2599" s="57"/>
      <c r="I2599" s="57"/>
    </row>
    <row r="2600" spans="6:9" s="58" customFormat="1" ht="12.75">
      <c r="F2600" s="57"/>
      <c r="I2600" s="57"/>
    </row>
    <row r="2601" spans="6:9" s="58" customFormat="1" ht="12.75">
      <c r="F2601" s="57"/>
      <c r="I2601" s="57"/>
    </row>
    <row r="2602" spans="6:9" s="58" customFormat="1" ht="12.75">
      <c r="F2602" s="57"/>
      <c r="I2602" s="57"/>
    </row>
    <row r="2603" spans="6:9" s="58" customFormat="1" ht="12.75">
      <c r="F2603" s="57"/>
      <c r="I2603" s="57"/>
    </row>
    <row r="2604" spans="6:9" s="58" customFormat="1" ht="12.75">
      <c r="F2604" s="57"/>
      <c r="I2604" s="57"/>
    </row>
    <row r="2605" spans="6:9" s="58" customFormat="1" ht="12.75">
      <c r="F2605" s="57"/>
      <c r="I2605" s="57"/>
    </row>
    <row r="2606" spans="6:9" s="58" customFormat="1" ht="12.75">
      <c r="F2606" s="57"/>
      <c r="I2606" s="57"/>
    </row>
    <row r="2607" spans="6:9" s="58" customFormat="1" ht="12.75">
      <c r="F2607" s="57"/>
      <c r="I2607" s="57"/>
    </row>
    <row r="2608" spans="6:9" s="58" customFormat="1" ht="12.75">
      <c r="F2608" s="57"/>
      <c r="I2608" s="57"/>
    </row>
    <row r="2609" spans="6:9" s="58" customFormat="1" ht="12.75">
      <c r="F2609" s="57"/>
      <c r="I2609" s="57"/>
    </row>
    <row r="2610" spans="6:9" s="58" customFormat="1" ht="12.75">
      <c r="F2610" s="57"/>
      <c r="I2610" s="57"/>
    </row>
    <row r="2611" spans="6:9" s="58" customFormat="1" ht="12.75">
      <c r="F2611" s="57"/>
      <c r="I2611" s="57"/>
    </row>
    <row r="2612" spans="6:9" s="58" customFormat="1" ht="12.75">
      <c r="F2612" s="57"/>
      <c r="I2612" s="57"/>
    </row>
    <row r="2613" spans="6:9" s="58" customFormat="1" ht="12.75">
      <c r="F2613" s="57"/>
      <c r="I2613" s="57"/>
    </row>
    <row r="2614" spans="6:9" s="58" customFormat="1" ht="12.75">
      <c r="F2614" s="57"/>
      <c r="I2614" s="57"/>
    </row>
    <row r="2615" spans="6:9" s="58" customFormat="1" ht="12.75">
      <c r="F2615" s="57"/>
      <c r="I2615" s="57"/>
    </row>
    <row r="2616" spans="6:9" s="58" customFormat="1" ht="12.75">
      <c r="F2616" s="57"/>
      <c r="I2616" s="57"/>
    </row>
    <row r="2617" spans="6:9" s="58" customFormat="1" ht="12.75">
      <c r="F2617" s="57"/>
      <c r="I2617" s="57"/>
    </row>
    <row r="2618" spans="6:9" s="58" customFormat="1" ht="12.75">
      <c r="F2618" s="57"/>
      <c r="I2618" s="57"/>
    </row>
    <row r="2619" spans="6:9" s="58" customFormat="1" ht="12.75">
      <c r="F2619" s="57"/>
      <c r="I2619" s="57"/>
    </row>
    <row r="2620" spans="6:9" s="58" customFormat="1" ht="12.75">
      <c r="F2620" s="57"/>
      <c r="I2620" s="57"/>
    </row>
    <row r="2621" spans="6:9" s="58" customFormat="1" ht="12.75">
      <c r="F2621" s="57"/>
      <c r="I2621" s="57"/>
    </row>
    <row r="2622" spans="6:9" s="58" customFormat="1" ht="12.75">
      <c r="F2622" s="57"/>
      <c r="I2622" s="57"/>
    </row>
    <row r="2623" spans="6:9" s="58" customFormat="1" ht="12.75">
      <c r="F2623" s="57"/>
      <c r="I2623" s="57"/>
    </row>
    <row r="2624" spans="6:9" s="58" customFormat="1" ht="12.75">
      <c r="F2624" s="57"/>
      <c r="I2624" s="57"/>
    </row>
    <row r="2625" spans="6:9" s="58" customFormat="1" ht="12.75">
      <c r="F2625" s="57"/>
      <c r="I2625" s="57"/>
    </row>
    <row r="2626" spans="6:9" s="58" customFormat="1" ht="12.75">
      <c r="F2626" s="57"/>
      <c r="I2626" s="57"/>
    </row>
    <row r="2627" spans="6:9" s="58" customFormat="1" ht="12.75">
      <c r="F2627" s="57"/>
      <c r="I2627" s="57"/>
    </row>
    <row r="2628" spans="6:9" s="58" customFormat="1" ht="12.75">
      <c r="F2628" s="57"/>
      <c r="I2628" s="57"/>
    </row>
    <row r="2629" spans="6:9" s="58" customFormat="1" ht="12.75">
      <c r="F2629" s="57"/>
      <c r="I2629" s="57"/>
    </row>
    <row r="2630" spans="6:9" s="58" customFormat="1" ht="12.75">
      <c r="F2630" s="57"/>
      <c r="I2630" s="57"/>
    </row>
    <row r="2631" spans="6:9" s="58" customFormat="1" ht="12.75">
      <c r="F2631" s="57"/>
      <c r="I2631" s="57"/>
    </row>
    <row r="2632" spans="6:9" s="58" customFormat="1" ht="12.75">
      <c r="F2632" s="57"/>
      <c r="I2632" s="57"/>
    </row>
    <row r="2633" spans="6:9" s="58" customFormat="1" ht="12.75">
      <c r="F2633" s="57"/>
      <c r="I2633" s="57"/>
    </row>
    <row r="2634" spans="6:9" s="58" customFormat="1" ht="12.75">
      <c r="F2634" s="57"/>
      <c r="I2634" s="57"/>
    </row>
    <row r="2635" spans="6:9" s="58" customFormat="1" ht="12.75">
      <c r="F2635" s="57"/>
      <c r="I2635" s="57"/>
    </row>
    <row r="2636" spans="6:9" s="58" customFormat="1" ht="12.75">
      <c r="F2636" s="57"/>
      <c r="I2636" s="57"/>
    </row>
    <row r="2637" spans="6:9" s="58" customFormat="1" ht="12.75">
      <c r="F2637" s="57"/>
      <c r="I2637" s="57"/>
    </row>
    <row r="2638" spans="6:9" s="58" customFormat="1" ht="12.75">
      <c r="F2638" s="57"/>
      <c r="I2638" s="57"/>
    </row>
    <row r="2639" spans="6:9" s="58" customFormat="1" ht="12.75">
      <c r="F2639" s="57"/>
      <c r="I2639" s="57"/>
    </row>
    <row r="2640" spans="6:9" s="58" customFormat="1" ht="12.75">
      <c r="F2640" s="57"/>
      <c r="I2640" s="57"/>
    </row>
    <row r="2641" spans="6:9" s="58" customFormat="1" ht="12.75">
      <c r="F2641" s="57"/>
      <c r="I2641" s="57"/>
    </row>
    <row r="2642" spans="6:9" s="58" customFormat="1" ht="12.75">
      <c r="F2642" s="57"/>
      <c r="I2642" s="57"/>
    </row>
    <row r="2643" spans="6:9" s="58" customFormat="1" ht="12.75">
      <c r="F2643" s="57"/>
      <c r="I2643" s="57"/>
    </row>
    <row r="2644" spans="6:9" s="58" customFormat="1" ht="12.75">
      <c r="F2644" s="57"/>
      <c r="I2644" s="57"/>
    </row>
    <row r="2645" spans="6:9" s="58" customFormat="1" ht="12.75">
      <c r="F2645" s="57"/>
      <c r="I2645" s="57"/>
    </row>
    <row r="2646" spans="6:9" s="58" customFormat="1" ht="12.75">
      <c r="F2646" s="57"/>
      <c r="I2646" s="57"/>
    </row>
    <row r="2647" spans="6:9" s="58" customFormat="1" ht="12.75">
      <c r="F2647" s="57"/>
      <c r="I2647" s="57"/>
    </row>
    <row r="2648" spans="6:9" s="58" customFormat="1" ht="12.75">
      <c r="F2648" s="57"/>
      <c r="I2648" s="57"/>
    </row>
    <row r="2649" spans="6:9" s="58" customFormat="1" ht="12.75">
      <c r="F2649" s="57"/>
      <c r="I2649" s="57"/>
    </row>
    <row r="2650" spans="6:9" s="58" customFormat="1" ht="12.75">
      <c r="F2650" s="57"/>
      <c r="I2650" s="57"/>
    </row>
    <row r="2651" spans="6:9" s="58" customFormat="1" ht="12.75">
      <c r="F2651" s="57"/>
      <c r="I2651" s="57"/>
    </row>
    <row r="2652" spans="6:9" s="58" customFormat="1" ht="12.75">
      <c r="F2652" s="57"/>
      <c r="I2652" s="57"/>
    </row>
    <row r="2653" spans="6:9" s="58" customFormat="1" ht="12.75">
      <c r="F2653" s="57"/>
      <c r="I2653" s="57"/>
    </row>
    <row r="2654" spans="6:9" s="58" customFormat="1" ht="12.75">
      <c r="F2654" s="57"/>
      <c r="I2654" s="57"/>
    </row>
    <row r="2655" spans="6:9" s="58" customFormat="1" ht="12.75">
      <c r="F2655" s="57"/>
      <c r="I2655" s="57"/>
    </row>
    <row r="2656" spans="6:9" s="58" customFormat="1" ht="12.75">
      <c r="F2656" s="57"/>
      <c r="I2656" s="57"/>
    </row>
    <row r="2657" spans="6:9" s="58" customFormat="1" ht="12.75">
      <c r="F2657" s="57"/>
      <c r="I2657" s="57"/>
    </row>
    <row r="2658" spans="6:9" s="58" customFormat="1" ht="12.75">
      <c r="F2658" s="57"/>
      <c r="I2658" s="57"/>
    </row>
    <row r="2659" spans="6:9" s="58" customFormat="1" ht="12.75">
      <c r="F2659" s="57"/>
      <c r="I2659" s="57"/>
    </row>
    <row r="2660" spans="6:9" s="58" customFormat="1" ht="12.75">
      <c r="F2660" s="57"/>
      <c r="I2660" s="57"/>
    </row>
    <row r="2661" spans="6:9" s="58" customFormat="1" ht="12.75">
      <c r="F2661" s="57"/>
      <c r="I2661" s="57"/>
    </row>
    <row r="2662" spans="6:9" s="58" customFormat="1" ht="12.75">
      <c r="F2662" s="57"/>
      <c r="I2662" s="57"/>
    </row>
    <row r="2663" spans="6:9" s="58" customFormat="1" ht="12.75">
      <c r="F2663" s="57"/>
      <c r="I2663" s="57"/>
    </row>
    <row r="2664" spans="6:9" s="58" customFormat="1" ht="12.75">
      <c r="F2664" s="57"/>
      <c r="I2664" s="57"/>
    </row>
    <row r="2665" spans="6:9" s="58" customFormat="1" ht="12.75">
      <c r="F2665" s="57"/>
      <c r="I2665" s="57"/>
    </row>
    <row r="2666" spans="6:9" s="58" customFormat="1" ht="12.75">
      <c r="F2666" s="57"/>
      <c r="I2666" s="57"/>
    </row>
    <row r="2667" spans="6:9" s="58" customFormat="1" ht="12.75">
      <c r="F2667" s="57"/>
      <c r="I2667" s="57"/>
    </row>
    <row r="2668" spans="6:9" s="58" customFormat="1" ht="12.75">
      <c r="F2668" s="57"/>
      <c r="I2668" s="57"/>
    </row>
    <row r="2669" spans="6:9" s="58" customFormat="1" ht="12.75">
      <c r="F2669" s="57"/>
      <c r="I2669" s="57"/>
    </row>
    <row r="2670" spans="6:9" s="58" customFormat="1" ht="12.75">
      <c r="F2670" s="57"/>
      <c r="I2670" s="57"/>
    </row>
    <row r="2671" spans="6:9" s="58" customFormat="1" ht="12.75">
      <c r="F2671" s="57"/>
      <c r="I2671" s="57"/>
    </row>
    <row r="2672" spans="6:9" s="58" customFormat="1" ht="12.75">
      <c r="F2672" s="57"/>
      <c r="I2672" s="57"/>
    </row>
    <row r="2673" spans="6:9" s="58" customFormat="1" ht="12.75">
      <c r="F2673" s="57"/>
      <c r="I2673" s="57"/>
    </row>
    <row r="2674" spans="6:9" s="58" customFormat="1" ht="12.75">
      <c r="F2674" s="57"/>
      <c r="I2674" s="57"/>
    </row>
    <row r="2675" spans="6:9" s="58" customFormat="1" ht="12.75">
      <c r="F2675" s="57"/>
      <c r="I2675" s="57"/>
    </row>
    <row r="2676" spans="6:9" s="58" customFormat="1" ht="12.75">
      <c r="F2676" s="57"/>
      <c r="I2676" s="57"/>
    </row>
    <row r="2677" spans="6:9" s="58" customFormat="1" ht="12.75">
      <c r="F2677" s="57"/>
      <c r="I2677" s="57"/>
    </row>
    <row r="2678" spans="6:9" s="58" customFormat="1" ht="12.75">
      <c r="F2678" s="57"/>
      <c r="I2678" s="57"/>
    </row>
    <row r="2679" spans="6:9" s="58" customFormat="1" ht="12.75">
      <c r="F2679" s="57"/>
      <c r="I2679" s="57"/>
    </row>
    <row r="2680" spans="6:9" s="58" customFormat="1" ht="12.75">
      <c r="F2680" s="57"/>
      <c r="I2680" s="57"/>
    </row>
    <row r="2681" spans="6:9" s="58" customFormat="1" ht="12.75">
      <c r="F2681" s="57"/>
      <c r="I2681" s="57"/>
    </row>
    <row r="2682" spans="6:9" s="58" customFormat="1" ht="12.75">
      <c r="F2682" s="57"/>
      <c r="I2682" s="57"/>
    </row>
    <row r="2683" spans="6:9" s="58" customFormat="1" ht="12.75">
      <c r="F2683" s="57"/>
      <c r="I2683" s="57"/>
    </row>
    <row r="2684" spans="6:9" s="58" customFormat="1" ht="12.75">
      <c r="F2684" s="57"/>
      <c r="I2684" s="57"/>
    </row>
    <row r="2685" spans="6:9" s="58" customFormat="1" ht="12.75">
      <c r="F2685" s="57"/>
      <c r="I2685" s="57"/>
    </row>
    <row r="2686" spans="6:9" s="58" customFormat="1" ht="12.75">
      <c r="F2686" s="57"/>
      <c r="I2686" s="57"/>
    </row>
    <row r="2687" spans="6:9" s="58" customFormat="1" ht="12.75">
      <c r="F2687" s="57"/>
      <c r="I2687" s="57"/>
    </row>
    <row r="2688" spans="6:9" s="58" customFormat="1" ht="12.75">
      <c r="F2688" s="57"/>
      <c r="I2688" s="57"/>
    </row>
    <row r="2689" spans="6:9" s="58" customFormat="1" ht="12.75">
      <c r="F2689" s="57"/>
      <c r="I2689" s="57"/>
    </row>
    <row r="2690" spans="6:9" s="58" customFormat="1" ht="12.75">
      <c r="F2690" s="57"/>
      <c r="I2690" s="57"/>
    </row>
    <row r="2691" spans="6:9" s="58" customFormat="1" ht="12.75">
      <c r="F2691" s="57"/>
      <c r="I2691" s="57"/>
    </row>
    <row r="2692" spans="6:9" s="58" customFormat="1" ht="12.75">
      <c r="F2692" s="57"/>
      <c r="I2692" s="57"/>
    </row>
    <row r="2693" spans="6:9" s="58" customFormat="1" ht="12.75">
      <c r="F2693" s="57"/>
      <c r="I2693" s="57"/>
    </row>
    <row r="2694" spans="6:9" s="58" customFormat="1" ht="12.75">
      <c r="F2694" s="57"/>
      <c r="I2694" s="57"/>
    </row>
    <row r="2695" spans="6:9" s="58" customFormat="1" ht="12.75">
      <c r="F2695" s="57"/>
      <c r="I2695" s="57"/>
    </row>
    <row r="2696" spans="6:9" s="58" customFormat="1" ht="12.75">
      <c r="F2696" s="57"/>
      <c r="I2696" s="57"/>
    </row>
    <row r="2697" spans="6:9" s="58" customFormat="1" ht="12.75">
      <c r="F2697" s="57"/>
      <c r="I2697" s="57"/>
    </row>
    <row r="2698" spans="6:9" s="58" customFormat="1" ht="12.75">
      <c r="F2698" s="57"/>
      <c r="I2698" s="57"/>
    </row>
    <row r="2699" spans="6:9" s="58" customFormat="1" ht="12.75">
      <c r="F2699" s="57"/>
      <c r="I2699" s="57"/>
    </row>
    <row r="2700" spans="6:9" s="58" customFormat="1" ht="12.75">
      <c r="F2700" s="57"/>
      <c r="I2700" s="57"/>
    </row>
    <row r="2701" spans="6:9" s="58" customFormat="1" ht="12.75">
      <c r="F2701" s="57"/>
      <c r="I2701" s="57"/>
    </row>
    <row r="2702" spans="6:9" s="58" customFormat="1" ht="12.75">
      <c r="F2702" s="57"/>
      <c r="I2702" s="57"/>
    </row>
    <row r="2703" spans="6:9" s="58" customFormat="1" ht="12.75">
      <c r="F2703" s="57"/>
      <c r="I2703" s="57"/>
    </row>
    <row r="2704" spans="6:9" s="58" customFormat="1" ht="12.75">
      <c r="F2704" s="57"/>
      <c r="I2704" s="57"/>
    </row>
    <row r="2705" spans="6:9" s="58" customFormat="1" ht="12.75">
      <c r="F2705" s="57"/>
      <c r="I2705" s="57"/>
    </row>
    <row r="2706" spans="6:9" s="58" customFormat="1" ht="12.75">
      <c r="F2706" s="57"/>
      <c r="I2706" s="57"/>
    </row>
    <row r="2707" spans="6:9" s="58" customFormat="1" ht="12.75">
      <c r="F2707" s="57"/>
      <c r="I2707" s="57"/>
    </row>
    <row r="2708" spans="6:9" s="58" customFormat="1" ht="12.75">
      <c r="F2708" s="57"/>
      <c r="I2708" s="57"/>
    </row>
    <row r="2709" spans="6:9" s="58" customFormat="1" ht="12.75">
      <c r="F2709" s="57"/>
      <c r="I2709" s="57"/>
    </row>
    <row r="2710" spans="6:9" s="58" customFormat="1" ht="12.75">
      <c r="F2710" s="57"/>
      <c r="I2710" s="57"/>
    </row>
    <row r="2711" spans="6:9" s="58" customFormat="1" ht="12.75">
      <c r="F2711" s="57"/>
      <c r="I2711" s="57"/>
    </row>
    <row r="2712" spans="6:9" s="58" customFormat="1" ht="12.75">
      <c r="F2712" s="57"/>
      <c r="I2712" s="57"/>
    </row>
    <row r="2713" spans="6:9" s="58" customFormat="1" ht="12.75">
      <c r="F2713" s="57"/>
      <c r="I2713" s="57"/>
    </row>
    <row r="2714" spans="6:9" s="58" customFormat="1" ht="12.75">
      <c r="F2714" s="57"/>
      <c r="I2714" s="57"/>
    </row>
    <row r="2715" spans="6:9" s="58" customFormat="1" ht="12.75">
      <c r="F2715" s="57"/>
      <c r="I2715" s="57"/>
    </row>
    <row r="2716" spans="6:9" s="58" customFormat="1" ht="12.75">
      <c r="F2716" s="57"/>
      <c r="I2716" s="57"/>
    </row>
    <row r="2717" spans="6:9" s="58" customFormat="1" ht="12.75">
      <c r="F2717" s="57"/>
      <c r="I2717" s="57"/>
    </row>
    <row r="2718" spans="6:9" s="58" customFormat="1" ht="12.75">
      <c r="F2718" s="57"/>
      <c r="I2718" s="57"/>
    </row>
    <row r="2719" spans="6:9" s="58" customFormat="1" ht="12.75">
      <c r="F2719" s="57"/>
      <c r="I2719" s="57"/>
    </row>
    <row r="2720" spans="6:9" s="58" customFormat="1" ht="12.75">
      <c r="F2720" s="57"/>
      <c r="I2720" s="57"/>
    </row>
    <row r="2721" spans="6:9" s="58" customFormat="1" ht="12.75">
      <c r="F2721" s="57"/>
      <c r="I2721" s="57"/>
    </row>
    <row r="2722" spans="6:9" s="58" customFormat="1" ht="12.75">
      <c r="F2722" s="57"/>
      <c r="I2722" s="57"/>
    </row>
    <row r="2723" spans="6:9" s="58" customFormat="1" ht="12.75">
      <c r="F2723" s="57"/>
      <c r="I2723" s="57"/>
    </row>
    <row r="2724" spans="6:9" s="58" customFormat="1" ht="12.75">
      <c r="F2724" s="57"/>
      <c r="I2724" s="57"/>
    </row>
    <row r="2725" spans="6:9" s="58" customFormat="1" ht="12.75">
      <c r="F2725" s="57"/>
      <c r="I2725" s="57"/>
    </row>
    <row r="2726" spans="6:9" s="58" customFormat="1" ht="12.75">
      <c r="F2726" s="57"/>
      <c r="I2726" s="57"/>
    </row>
    <row r="2727" spans="6:9" s="58" customFormat="1" ht="12.75">
      <c r="F2727" s="57"/>
      <c r="I2727" s="57"/>
    </row>
    <row r="2728" spans="6:9" s="58" customFormat="1" ht="12.75">
      <c r="F2728" s="57"/>
      <c r="I2728" s="57"/>
    </row>
    <row r="2729" spans="6:9" s="58" customFormat="1" ht="12.75">
      <c r="F2729" s="57"/>
      <c r="I2729" s="57"/>
    </row>
    <row r="2730" spans="6:9" s="58" customFormat="1" ht="12.75">
      <c r="F2730" s="57"/>
      <c r="I2730" s="57"/>
    </row>
    <row r="2731" spans="6:9" s="58" customFormat="1" ht="12.75">
      <c r="F2731" s="57"/>
      <c r="I2731" s="57"/>
    </row>
    <row r="2732" spans="6:9" s="58" customFormat="1" ht="12.75">
      <c r="F2732" s="57"/>
      <c r="I2732" s="57"/>
    </row>
    <row r="2733" spans="6:9" s="58" customFormat="1" ht="12.75">
      <c r="F2733" s="57"/>
      <c r="I2733" s="57"/>
    </row>
    <row r="2734" spans="6:9" s="58" customFormat="1" ht="12.75">
      <c r="F2734" s="57"/>
      <c r="I2734" s="57"/>
    </row>
    <row r="2735" spans="6:9" s="58" customFormat="1" ht="12.75">
      <c r="F2735" s="57"/>
      <c r="I2735" s="57"/>
    </row>
    <row r="2736" spans="6:9" s="58" customFormat="1" ht="12.75">
      <c r="F2736" s="57"/>
      <c r="I2736" s="57"/>
    </row>
    <row r="2737" spans="6:9" s="58" customFormat="1" ht="12.75">
      <c r="F2737" s="57"/>
      <c r="I2737" s="57"/>
    </row>
    <row r="2738" spans="6:9" s="58" customFormat="1" ht="12.75">
      <c r="F2738" s="57"/>
      <c r="I2738" s="57"/>
    </row>
    <row r="2739" spans="6:9" s="58" customFormat="1" ht="12.75">
      <c r="F2739" s="57"/>
      <c r="I2739" s="57"/>
    </row>
    <row r="2740" spans="6:9" s="58" customFormat="1" ht="12.75">
      <c r="F2740" s="57"/>
      <c r="I2740" s="57"/>
    </row>
    <row r="2741" spans="6:9" s="58" customFormat="1" ht="12.75">
      <c r="F2741" s="57"/>
      <c r="I2741" s="57"/>
    </row>
    <row r="2742" spans="6:9" s="58" customFormat="1" ht="12.75">
      <c r="F2742" s="57"/>
      <c r="I2742" s="57"/>
    </row>
    <row r="2743" spans="6:9" s="58" customFormat="1" ht="12.75">
      <c r="F2743" s="57"/>
      <c r="I2743" s="57"/>
    </row>
    <row r="2744" spans="6:9" s="58" customFormat="1" ht="12.75">
      <c r="F2744" s="57"/>
      <c r="I2744" s="57"/>
    </row>
    <row r="2745" spans="6:9" s="58" customFormat="1" ht="12.75">
      <c r="F2745" s="57"/>
      <c r="I2745" s="57"/>
    </row>
    <row r="2746" spans="6:9" s="58" customFormat="1" ht="12.75">
      <c r="F2746" s="57"/>
      <c r="I2746" s="57"/>
    </row>
    <row r="2747" spans="6:9" s="58" customFormat="1" ht="12.75">
      <c r="F2747" s="57"/>
      <c r="I2747" s="57"/>
    </row>
    <row r="2748" spans="6:9" s="58" customFormat="1" ht="12.75">
      <c r="F2748" s="57"/>
      <c r="I2748" s="57"/>
    </row>
    <row r="2749" spans="6:9" s="58" customFormat="1" ht="12.75">
      <c r="F2749" s="57"/>
      <c r="I2749" s="57"/>
    </row>
    <row r="2750" spans="6:9" s="58" customFormat="1" ht="12.75">
      <c r="F2750" s="57"/>
      <c r="I2750" s="57"/>
    </row>
    <row r="2751" spans="6:9" s="58" customFormat="1" ht="12.75">
      <c r="F2751" s="57"/>
      <c r="I2751" s="57"/>
    </row>
    <row r="2752" spans="6:9" s="58" customFormat="1" ht="12.75">
      <c r="F2752" s="57"/>
      <c r="I2752" s="57"/>
    </row>
    <row r="2753" spans="6:9" s="58" customFormat="1" ht="12.75">
      <c r="F2753" s="57"/>
      <c r="I2753" s="57"/>
    </row>
    <row r="2754" spans="6:9" s="58" customFormat="1" ht="12.75">
      <c r="F2754" s="57"/>
      <c r="I2754" s="57"/>
    </row>
    <row r="2755" spans="6:9" s="58" customFormat="1" ht="12.75">
      <c r="F2755" s="57"/>
      <c r="I2755" s="57"/>
    </row>
    <row r="2756" spans="6:9" s="58" customFormat="1" ht="12.75">
      <c r="F2756" s="57"/>
      <c r="I2756" s="57"/>
    </row>
    <row r="2757" spans="6:9" s="58" customFormat="1" ht="12.75">
      <c r="F2757" s="57"/>
      <c r="I2757" s="57"/>
    </row>
    <row r="2758" spans="6:9" s="58" customFormat="1" ht="12.75">
      <c r="F2758" s="57"/>
      <c r="I2758" s="57"/>
    </row>
    <row r="2759" spans="6:9" s="58" customFormat="1" ht="12.75">
      <c r="F2759" s="57"/>
      <c r="I2759" s="57"/>
    </row>
    <row r="2760" spans="6:9" s="58" customFormat="1" ht="12.75">
      <c r="F2760" s="57"/>
      <c r="I2760" s="57"/>
    </row>
    <row r="2761" spans="6:9" s="58" customFormat="1" ht="12.75">
      <c r="F2761" s="57"/>
      <c r="I2761" s="57"/>
    </row>
    <row r="2762" spans="6:9" s="58" customFormat="1" ht="12.75">
      <c r="F2762" s="57"/>
      <c r="I2762" s="57"/>
    </row>
    <row r="2763" spans="6:9" s="58" customFormat="1" ht="12.75">
      <c r="F2763" s="57"/>
      <c r="I2763" s="57"/>
    </row>
    <row r="2764" spans="6:9" s="58" customFormat="1" ht="12.75">
      <c r="F2764" s="57"/>
      <c r="I2764" s="57"/>
    </row>
    <row r="2765" spans="6:9" s="58" customFormat="1" ht="12.75">
      <c r="F2765" s="57"/>
      <c r="I2765" s="57"/>
    </row>
    <row r="2766" spans="6:9" s="58" customFormat="1" ht="12.75">
      <c r="F2766" s="57"/>
      <c r="I2766" s="57"/>
    </row>
    <row r="2767" spans="6:9" s="58" customFormat="1" ht="12.75">
      <c r="F2767" s="57"/>
      <c r="I2767" s="57"/>
    </row>
    <row r="2768" spans="6:9" s="58" customFormat="1" ht="12.75">
      <c r="F2768" s="57"/>
      <c r="I2768" s="57"/>
    </row>
    <row r="2769" spans="6:9" s="58" customFormat="1" ht="12.75">
      <c r="F2769" s="57"/>
      <c r="I2769" s="57"/>
    </row>
    <row r="2770" spans="6:9" s="58" customFormat="1" ht="12.75">
      <c r="F2770" s="57"/>
      <c r="I2770" s="57"/>
    </row>
    <row r="2771" spans="6:9" s="58" customFormat="1" ht="12.75">
      <c r="F2771" s="57"/>
      <c r="I2771" s="57"/>
    </row>
    <row r="2772" spans="6:9" s="58" customFormat="1" ht="12.75">
      <c r="F2772" s="57"/>
      <c r="I2772" s="57"/>
    </row>
    <row r="2773" spans="6:9" s="58" customFormat="1" ht="12.75">
      <c r="F2773" s="57"/>
      <c r="I2773" s="57"/>
    </row>
    <row r="2774" spans="6:9" s="58" customFormat="1" ht="12.75">
      <c r="F2774" s="57"/>
      <c r="I2774" s="57"/>
    </row>
    <row r="2775" spans="6:9" s="58" customFormat="1" ht="12.75">
      <c r="F2775" s="57"/>
      <c r="I2775" s="57"/>
    </row>
    <row r="2776" spans="6:9" s="58" customFormat="1" ht="12.75">
      <c r="F2776" s="57"/>
      <c r="I2776" s="57"/>
    </row>
    <row r="2777" spans="6:9" s="58" customFormat="1" ht="12.75">
      <c r="F2777" s="57"/>
      <c r="I2777" s="57"/>
    </row>
    <row r="2778" spans="6:9" s="58" customFormat="1" ht="12.75">
      <c r="F2778" s="57"/>
      <c r="I2778" s="57"/>
    </row>
    <row r="2779" spans="6:9" s="58" customFormat="1" ht="12.75">
      <c r="F2779" s="57"/>
      <c r="I2779" s="57"/>
    </row>
    <row r="2780" spans="6:9" s="58" customFormat="1" ht="12.75">
      <c r="F2780" s="57"/>
      <c r="I2780" s="57"/>
    </row>
    <row r="2781" spans="6:9" s="58" customFormat="1" ht="12.75">
      <c r="F2781" s="57"/>
      <c r="I2781" s="57"/>
    </row>
    <row r="2782" spans="6:9" s="58" customFormat="1" ht="12.75">
      <c r="F2782" s="57"/>
      <c r="I2782" s="57"/>
    </row>
    <row r="2783" spans="6:9" s="58" customFormat="1" ht="12.75">
      <c r="F2783" s="57"/>
      <c r="I2783" s="57"/>
    </row>
    <row r="2784" spans="6:9" s="58" customFormat="1" ht="12.75">
      <c r="F2784" s="57"/>
      <c r="I2784" s="57"/>
    </row>
    <row r="2785" spans="6:9" s="58" customFormat="1" ht="12.75">
      <c r="F2785" s="57"/>
      <c r="I2785" s="57"/>
    </row>
    <row r="2786" spans="6:9" s="58" customFormat="1" ht="12.75">
      <c r="F2786" s="57"/>
      <c r="I2786" s="57"/>
    </row>
    <row r="2787" spans="6:9" s="58" customFormat="1" ht="12.75">
      <c r="F2787" s="57"/>
      <c r="I2787" s="57"/>
    </row>
    <row r="2788" spans="6:9" s="58" customFormat="1" ht="12.75">
      <c r="F2788" s="57"/>
      <c r="I2788" s="57"/>
    </row>
    <row r="2789" spans="6:9" s="58" customFormat="1" ht="12.75">
      <c r="F2789" s="57"/>
      <c r="I2789" s="57"/>
    </row>
    <row r="2790" spans="6:9" s="58" customFormat="1" ht="12.75">
      <c r="F2790" s="57"/>
      <c r="I2790" s="57"/>
    </row>
    <row r="2791" spans="6:9" s="58" customFormat="1" ht="12.75">
      <c r="F2791" s="57"/>
      <c r="I2791" s="57"/>
    </row>
    <row r="2792" spans="6:9" s="58" customFormat="1" ht="12.75">
      <c r="F2792" s="57"/>
      <c r="I2792" s="57"/>
    </row>
    <row r="2793" spans="6:9" s="58" customFormat="1" ht="12.75">
      <c r="F2793" s="57"/>
      <c r="I2793" s="57"/>
    </row>
    <row r="2794" spans="6:9" s="58" customFormat="1" ht="12.75">
      <c r="F2794" s="57"/>
      <c r="I2794" s="57"/>
    </row>
    <row r="2795" spans="6:9" s="58" customFormat="1" ht="12.75">
      <c r="F2795" s="57"/>
      <c r="I2795" s="57"/>
    </row>
    <row r="2796" spans="6:9" s="58" customFormat="1" ht="12.75">
      <c r="F2796" s="57"/>
      <c r="I2796" s="57"/>
    </row>
    <row r="2797" spans="6:9" s="58" customFormat="1" ht="12.75">
      <c r="F2797" s="57"/>
      <c r="I2797" s="57"/>
    </row>
    <row r="2798" spans="6:9" s="58" customFormat="1" ht="12.75">
      <c r="F2798" s="57"/>
      <c r="I2798" s="57"/>
    </row>
    <row r="2799" spans="6:9" s="58" customFormat="1" ht="12.75">
      <c r="F2799" s="57"/>
      <c r="I2799" s="57"/>
    </row>
    <row r="2800" spans="6:9" s="58" customFormat="1" ht="12.75">
      <c r="F2800" s="57"/>
      <c r="I2800" s="57"/>
    </row>
    <row r="2801" spans="6:9" s="58" customFormat="1" ht="12.75">
      <c r="F2801" s="57"/>
      <c r="I2801" s="57"/>
    </row>
    <row r="2802" spans="6:9" s="58" customFormat="1" ht="12.75">
      <c r="F2802" s="57"/>
      <c r="I2802" s="57"/>
    </row>
    <row r="2803" spans="6:9" s="58" customFormat="1" ht="12.75">
      <c r="F2803" s="57"/>
      <c r="I2803" s="57"/>
    </row>
    <row r="2804" spans="6:9" s="58" customFormat="1" ht="12.75">
      <c r="F2804" s="57"/>
      <c r="I2804" s="57"/>
    </row>
    <row r="2805" spans="6:9" s="58" customFormat="1" ht="12.75">
      <c r="F2805" s="57"/>
      <c r="I2805" s="57"/>
    </row>
    <row r="2806" spans="6:9" s="58" customFormat="1" ht="12.75">
      <c r="F2806" s="57"/>
      <c r="I2806" s="57"/>
    </row>
    <row r="2807" spans="6:9" s="58" customFormat="1" ht="12.75">
      <c r="F2807" s="57"/>
      <c r="I2807" s="57"/>
    </row>
    <row r="2808" spans="6:9" s="58" customFormat="1" ht="12.75">
      <c r="F2808" s="57"/>
      <c r="I2808" s="57"/>
    </row>
    <row r="2809" spans="6:9" s="58" customFormat="1" ht="12.75">
      <c r="F2809" s="57"/>
      <c r="I2809" s="57"/>
    </row>
    <row r="2810" spans="6:9" s="58" customFormat="1" ht="12.75">
      <c r="F2810" s="57"/>
      <c r="I2810" s="57"/>
    </row>
    <row r="2811" spans="6:9" s="58" customFormat="1" ht="12.75">
      <c r="F2811" s="57"/>
      <c r="I2811" s="57"/>
    </row>
    <row r="2812" spans="6:9" s="58" customFormat="1" ht="12.75">
      <c r="F2812" s="57"/>
      <c r="I2812" s="57"/>
    </row>
    <row r="2813" spans="6:9" s="58" customFormat="1" ht="12.75">
      <c r="F2813" s="57"/>
      <c r="I2813" s="57"/>
    </row>
    <row r="2814" spans="6:9" s="58" customFormat="1" ht="12.75">
      <c r="F2814" s="57"/>
      <c r="I2814" s="57"/>
    </row>
    <row r="2815" spans="6:9" s="58" customFormat="1" ht="12.75">
      <c r="F2815" s="57"/>
      <c r="I2815" s="57"/>
    </row>
    <row r="2816" spans="6:9" s="58" customFormat="1" ht="12.75">
      <c r="F2816" s="57"/>
      <c r="I2816" s="57"/>
    </row>
    <row r="2817" spans="6:9" s="58" customFormat="1" ht="12.75">
      <c r="F2817" s="57"/>
      <c r="I2817" s="57"/>
    </row>
    <row r="2818" spans="6:9" s="58" customFormat="1" ht="12.75">
      <c r="F2818" s="57"/>
      <c r="I2818" s="57"/>
    </row>
    <row r="2819" spans="6:9" s="58" customFormat="1" ht="12.75">
      <c r="F2819" s="57"/>
      <c r="I2819" s="57"/>
    </row>
    <row r="2820" spans="6:9" s="58" customFormat="1" ht="12.75">
      <c r="F2820" s="57"/>
      <c r="I2820" s="57"/>
    </row>
    <row r="2821" spans="6:9" s="58" customFormat="1" ht="12.75">
      <c r="F2821" s="57"/>
      <c r="I2821" s="57"/>
    </row>
    <row r="2822" spans="6:9" s="58" customFormat="1" ht="12.75">
      <c r="F2822" s="57"/>
      <c r="I2822" s="57"/>
    </row>
    <row r="2823" spans="6:9" s="58" customFormat="1" ht="12.75">
      <c r="F2823" s="57"/>
      <c r="I2823" s="57"/>
    </row>
    <row r="2824" spans="6:9" s="58" customFormat="1" ht="12.75">
      <c r="F2824" s="57"/>
      <c r="I2824" s="57"/>
    </row>
    <row r="2825" spans="6:9" s="58" customFormat="1" ht="12.75">
      <c r="F2825" s="57"/>
      <c r="I2825" s="57"/>
    </row>
    <row r="2826" spans="6:9" s="58" customFormat="1" ht="12.75">
      <c r="F2826" s="57"/>
      <c r="I2826" s="57"/>
    </row>
    <row r="2827" spans="6:9" s="58" customFormat="1" ht="12.75">
      <c r="F2827" s="57"/>
      <c r="I2827" s="57"/>
    </row>
    <row r="2828" spans="6:9" s="58" customFormat="1" ht="12.75">
      <c r="F2828" s="57"/>
      <c r="I2828" s="57"/>
    </row>
    <row r="2829" spans="6:9" s="58" customFormat="1" ht="12.75">
      <c r="F2829" s="57"/>
      <c r="I2829" s="57"/>
    </row>
    <row r="2830" spans="6:9" s="58" customFormat="1" ht="12.75">
      <c r="F2830" s="57"/>
      <c r="I2830" s="57"/>
    </row>
    <row r="2831" spans="6:9" s="58" customFormat="1" ht="12.75">
      <c r="F2831" s="57"/>
      <c r="I2831" s="57"/>
    </row>
    <row r="2832" spans="6:9" s="58" customFormat="1" ht="12.75">
      <c r="F2832" s="57"/>
      <c r="I2832" s="57"/>
    </row>
    <row r="2833" spans="6:9" s="58" customFormat="1" ht="12.75">
      <c r="F2833" s="57"/>
      <c r="I2833" s="57"/>
    </row>
    <row r="2834" spans="6:9" s="58" customFormat="1" ht="12.75">
      <c r="F2834" s="57"/>
      <c r="I2834" s="57"/>
    </row>
    <row r="2835" spans="6:9" s="58" customFormat="1" ht="12.75">
      <c r="F2835" s="57"/>
      <c r="I2835" s="57"/>
    </row>
    <row r="2836" spans="6:9" s="58" customFormat="1" ht="12.75">
      <c r="F2836" s="57"/>
      <c r="I2836" s="57"/>
    </row>
    <row r="2837" spans="6:9" s="58" customFormat="1" ht="12.75">
      <c r="F2837" s="57"/>
      <c r="I2837" s="57"/>
    </row>
    <row r="2838" spans="6:9" s="58" customFormat="1" ht="12.75">
      <c r="F2838" s="57"/>
      <c r="I2838" s="57"/>
    </row>
    <row r="2839" spans="6:9" s="58" customFormat="1" ht="12.75">
      <c r="F2839" s="57"/>
      <c r="I2839" s="57"/>
    </row>
    <row r="2840" spans="6:9" s="58" customFormat="1" ht="12.75">
      <c r="F2840" s="57"/>
      <c r="I2840" s="57"/>
    </row>
    <row r="2841" spans="6:9" s="58" customFormat="1" ht="12.75">
      <c r="F2841" s="57"/>
      <c r="I2841" s="57"/>
    </row>
    <row r="2842" spans="6:9" s="58" customFormat="1" ht="12.75">
      <c r="F2842" s="57"/>
      <c r="I2842" s="57"/>
    </row>
    <row r="2843" spans="6:9" s="58" customFormat="1" ht="12.75">
      <c r="F2843" s="57"/>
      <c r="I2843" s="57"/>
    </row>
    <row r="2844" spans="6:9" s="58" customFormat="1" ht="12.75">
      <c r="F2844" s="57"/>
      <c r="I2844" s="57"/>
    </row>
    <row r="2845" spans="6:9" s="58" customFormat="1" ht="12.75">
      <c r="F2845" s="57"/>
      <c r="I2845" s="57"/>
    </row>
    <row r="2846" spans="6:9" s="58" customFormat="1" ht="12.75">
      <c r="F2846" s="57"/>
      <c r="I2846" s="57"/>
    </row>
    <row r="2847" spans="6:9" s="58" customFormat="1" ht="12.75">
      <c r="F2847" s="57"/>
      <c r="I2847" s="57"/>
    </row>
    <row r="2848" spans="6:9" s="58" customFormat="1" ht="12.75">
      <c r="F2848" s="57"/>
      <c r="I2848" s="57"/>
    </row>
    <row r="2849" spans="6:9" s="58" customFormat="1" ht="12.75">
      <c r="F2849" s="57"/>
      <c r="I2849" s="57"/>
    </row>
    <row r="2850" spans="6:9" s="58" customFormat="1" ht="12.75">
      <c r="F2850" s="57"/>
      <c r="I2850" s="57"/>
    </row>
    <row r="2851" spans="6:9" s="58" customFormat="1" ht="12.75">
      <c r="F2851" s="57"/>
      <c r="I2851" s="57"/>
    </row>
    <row r="2852" spans="6:9" s="58" customFormat="1" ht="12.75">
      <c r="F2852" s="57"/>
      <c r="I2852" s="57"/>
    </row>
    <row r="2853" spans="6:9" s="58" customFormat="1" ht="12.75">
      <c r="F2853" s="57"/>
      <c r="I2853" s="57"/>
    </row>
    <row r="2854" spans="6:9" s="58" customFormat="1" ht="12.75">
      <c r="F2854" s="57"/>
      <c r="I2854" s="57"/>
    </row>
    <row r="2855" spans="6:9" s="58" customFormat="1" ht="12.75">
      <c r="F2855" s="57"/>
      <c r="I2855" s="57"/>
    </row>
    <row r="2856" spans="6:9" s="58" customFormat="1" ht="12.75">
      <c r="F2856" s="57"/>
      <c r="I2856" s="57"/>
    </row>
    <row r="2857" spans="6:9" s="58" customFormat="1" ht="12.75">
      <c r="F2857" s="57"/>
      <c r="I2857" s="57"/>
    </row>
    <row r="2858" spans="6:9" s="58" customFormat="1" ht="12.75">
      <c r="F2858" s="57"/>
      <c r="I2858" s="57"/>
    </row>
    <row r="2859" spans="6:9" s="58" customFormat="1" ht="12.75">
      <c r="F2859" s="57"/>
      <c r="I2859" s="57"/>
    </row>
    <row r="2860" spans="6:9" s="58" customFormat="1" ht="12.75">
      <c r="F2860" s="57"/>
      <c r="I2860" s="57"/>
    </row>
    <row r="2861" spans="6:9" s="58" customFormat="1" ht="12.75">
      <c r="F2861" s="57"/>
      <c r="I2861" s="57"/>
    </row>
    <row r="2862" spans="6:9" s="58" customFormat="1" ht="12.75">
      <c r="F2862" s="57"/>
      <c r="I2862" s="57"/>
    </row>
    <row r="2863" spans="6:9" s="58" customFormat="1" ht="12.75">
      <c r="F2863" s="57"/>
      <c r="I2863" s="57"/>
    </row>
    <row r="2864" spans="6:9" s="58" customFormat="1" ht="12.75">
      <c r="F2864" s="57"/>
      <c r="I2864" s="57"/>
    </row>
    <row r="2865" spans="6:9" s="58" customFormat="1" ht="12.75">
      <c r="F2865" s="57"/>
      <c r="I2865" s="57"/>
    </row>
    <row r="2866" spans="6:9" s="58" customFormat="1" ht="12.75">
      <c r="F2866" s="57"/>
      <c r="I2866" s="57"/>
    </row>
    <row r="2867" spans="6:9" s="58" customFormat="1" ht="12.75">
      <c r="F2867" s="57"/>
      <c r="I2867" s="57"/>
    </row>
    <row r="2868" spans="6:9" s="58" customFormat="1" ht="12.75">
      <c r="F2868" s="57"/>
      <c r="I2868" s="57"/>
    </row>
    <row r="2869" spans="6:9" s="58" customFormat="1" ht="12.75">
      <c r="F2869" s="57"/>
      <c r="I2869" s="57"/>
    </row>
    <row r="2870" spans="6:9" s="58" customFormat="1" ht="12.75">
      <c r="F2870" s="57"/>
      <c r="I2870" s="57"/>
    </row>
    <row r="2871" spans="6:9" s="58" customFormat="1" ht="12.75">
      <c r="F2871" s="57"/>
      <c r="I2871" s="57"/>
    </row>
    <row r="2872" spans="6:9" s="58" customFormat="1" ht="12.75">
      <c r="F2872" s="57"/>
      <c r="I2872" s="57"/>
    </row>
    <row r="2873" spans="6:9" s="58" customFormat="1" ht="12.75">
      <c r="F2873" s="57"/>
      <c r="I2873" s="57"/>
    </row>
    <row r="2874" spans="6:9" s="58" customFormat="1" ht="12.75">
      <c r="F2874" s="57"/>
      <c r="I2874" s="57"/>
    </row>
    <row r="2875" spans="6:9" s="58" customFormat="1" ht="12.75">
      <c r="F2875" s="57"/>
      <c r="I2875" s="57"/>
    </row>
    <row r="2876" spans="6:9" s="58" customFormat="1" ht="12.75">
      <c r="F2876" s="57"/>
      <c r="I2876" s="57"/>
    </row>
    <row r="2877" spans="6:9" s="58" customFormat="1" ht="12.75">
      <c r="F2877" s="57"/>
      <c r="I2877" s="57"/>
    </row>
    <row r="2878" spans="6:9" s="58" customFormat="1" ht="12.75">
      <c r="F2878" s="57"/>
      <c r="I2878" s="57"/>
    </row>
    <row r="2879" spans="6:9" s="58" customFormat="1" ht="12.75">
      <c r="F2879" s="57"/>
      <c r="I2879" s="57"/>
    </row>
    <row r="2880" spans="6:9" s="58" customFormat="1" ht="12.75">
      <c r="F2880" s="57"/>
      <c r="I2880" s="57"/>
    </row>
    <row r="2881" spans="6:9" s="58" customFormat="1" ht="12.75">
      <c r="F2881" s="57"/>
      <c r="I2881" s="57"/>
    </row>
    <row r="2882" spans="6:9" s="58" customFormat="1" ht="12.75">
      <c r="F2882" s="57"/>
      <c r="I2882" s="57"/>
    </row>
    <row r="2883" spans="6:9" s="58" customFormat="1" ht="12.75">
      <c r="F2883" s="57"/>
      <c r="I2883" s="57"/>
    </row>
    <row r="2884" spans="6:9" s="58" customFormat="1" ht="12.75">
      <c r="F2884" s="57"/>
      <c r="I2884" s="57"/>
    </row>
    <row r="2885" spans="6:9" s="58" customFormat="1" ht="12.75">
      <c r="F2885" s="57"/>
      <c r="I2885" s="57"/>
    </row>
    <row r="2886" spans="6:9" s="58" customFormat="1" ht="12.75">
      <c r="F2886" s="57"/>
      <c r="I2886" s="57"/>
    </row>
    <row r="2887" spans="6:9" s="58" customFormat="1" ht="12.75">
      <c r="F2887" s="57"/>
      <c r="I2887" s="57"/>
    </row>
    <row r="2888" spans="6:9" s="58" customFormat="1" ht="12.75">
      <c r="F2888" s="57"/>
      <c r="I2888" s="57"/>
    </row>
    <row r="2889" spans="6:9" s="58" customFormat="1" ht="12.75">
      <c r="F2889" s="57"/>
      <c r="I2889" s="57"/>
    </row>
    <row r="2890" spans="6:9" s="58" customFormat="1" ht="12.75">
      <c r="F2890" s="57"/>
      <c r="I2890" s="57"/>
    </row>
    <row r="2891" spans="6:9" s="58" customFormat="1" ht="12.75">
      <c r="F2891" s="57"/>
      <c r="I2891" s="57"/>
    </row>
    <row r="2892" spans="6:9" s="58" customFormat="1" ht="12.75">
      <c r="F2892" s="57"/>
      <c r="I2892" s="57"/>
    </row>
    <row r="2893" spans="6:9" s="58" customFormat="1" ht="12.75">
      <c r="F2893" s="57"/>
      <c r="I2893" s="57"/>
    </row>
    <row r="2894" spans="6:9" s="58" customFormat="1" ht="12.75">
      <c r="F2894" s="57"/>
      <c r="I2894" s="57"/>
    </row>
    <row r="2895" spans="6:9" s="58" customFormat="1" ht="12.75">
      <c r="F2895" s="57"/>
      <c r="I2895" s="57"/>
    </row>
    <row r="2896" spans="6:9" s="58" customFormat="1" ht="12.75">
      <c r="F2896" s="57"/>
      <c r="I2896" s="57"/>
    </row>
    <row r="2897" spans="6:9" s="58" customFormat="1" ht="12.75">
      <c r="F2897" s="57"/>
      <c r="I2897" s="57"/>
    </row>
    <row r="2898" spans="6:9" s="58" customFormat="1" ht="12.75">
      <c r="F2898" s="57"/>
      <c r="I2898" s="57"/>
    </row>
    <row r="2899" spans="6:9" s="58" customFormat="1" ht="12.75">
      <c r="F2899" s="57"/>
      <c r="I2899" s="57"/>
    </row>
    <row r="2900" spans="6:9" s="58" customFormat="1" ht="12.75">
      <c r="F2900" s="57"/>
      <c r="I2900" s="57"/>
    </row>
    <row r="2901" spans="6:9" s="58" customFormat="1" ht="12.75">
      <c r="F2901" s="57"/>
      <c r="I2901" s="57"/>
    </row>
    <row r="2902" spans="6:9" s="58" customFormat="1" ht="12.75">
      <c r="F2902" s="57"/>
      <c r="I2902" s="57"/>
    </row>
    <row r="2903" spans="6:9" s="58" customFormat="1" ht="12.75">
      <c r="F2903" s="57"/>
      <c r="I2903" s="57"/>
    </row>
    <row r="2904" spans="6:9" s="58" customFormat="1" ht="12.75">
      <c r="F2904" s="57"/>
      <c r="I2904" s="57"/>
    </row>
    <row r="2905" spans="6:9" s="58" customFormat="1" ht="12.75">
      <c r="F2905" s="57"/>
      <c r="I2905" s="57"/>
    </row>
    <row r="2906" spans="6:9" s="58" customFormat="1" ht="12.75">
      <c r="F2906" s="57"/>
      <c r="I2906" s="57"/>
    </row>
    <row r="2907" spans="6:9" s="58" customFormat="1" ht="12.75">
      <c r="F2907" s="57"/>
      <c r="I2907" s="57"/>
    </row>
    <row r="2908" spans="6:9" s="58" customFormat="1" ht="12.75">
      <c r="F2908" s="57"/>
      <c r="I2908" s="57"/>
    </row>
    <row r="2909" spans="6:9" s="58" customFormat="1" ht="12.75">
      <c r="F2909" s="57"/>
      <c r="I2909" s="57"/>
    </row>
    <row r="2910" spans="6:9" s="58" customFormat="1" ht="12.75">
      <c r="F2910" s="57"/>
      <c r="I2910" s="57"/>
    </row>
    <row r="2911" spans="6:9" s="58" customFormat="1" ht="12.75">
      <c r="F2911" s="57"/>
      <c r="I2911" s="57"/>
    </row>
    <row r="2912" spans="6:9" s="58" customFormat="1" ht="12.75">
      <c r="F2912" s="57"/>
      <c r="I2912" s="57"/>
    </row>
    <row r="2913" spans="6:9" s="58" customFormat="1" ht="12.75">
      <c r="F2913" s="57"/>
      <c r="I2913" s="57"/>
    </row>
    <row r="2914" spans="6:9" s="58" customFormat="1" ht="12.75">
      <c r="F2914" s="57"/>
      <c r="I2914" s="57"/>
    </row>
    <row r="2915" spans="6:9" s="58" customFormat="1" ht="12.75">
      <c r="F2915" s="57"/>
      <c r="I2915" s="57"/>
    </row>
    <row r="2916" spans="6:9" s="58" customFormat="1" ht="12.75">
      <c r="F2916" s="57"/>
      <c r="I2916" s="57"/>
    </row>
    <row r="2917" spans="6:9" s="58" customFormat="1" ht="12.75">
      <c r="F2917" s="57"/>
      <c r="I2917" s="57"/>
    </row>
    <row r="2918" spans="6:9" s="58" customFormat="1" ht="12.75">
      <c r="F2918" s="57"/>
      <c r="I2918" s="57"/>
    </row>
    <row r="2919" spans="6:9" s="58" customFormat="1" ht="12.75">
      <c r="F2919" s="57"/>
      <c r="I2919" s="57"/>
    </row>
    <row r="2920" spans="6:9" s="58" customFormat="1" ht="12.75">
      <c r="F2920" s="57"/>
      <c r="I2920" s="57"/>
    </row>
    <row r="2921" spans="6:9" s="58" customFormat="1" ht="12.75">
      <c r="F2921" s="57"/>
      <c r="I2921" s="57"/>
    </row>
    <row r="2922" spans="6:9" s="58" customFormat="1" ht="12.75">
      <c r="F2922" s="57"/>
      <c r="I2922" s="57"/>
    </row>
    <row r="2923" spans="6:9" s="58" customFormat="1" ht="12.75">
      <c r="F2923" s="57"/>
      <c r="I2923" s="57"/>
    </row>
    <row r="2924" spans="6:9" s="58" customFormat="1" ht="12.75">
      <c r="F2924" s="57"/>
      <c r="I2924" s="57"/>
    </row>
    <row r="2925" spans="6:9" s="58" customFormat="1" ht="12.75">
      <c r="F2925" s="57"/>
      <c r="I2925" s="57"/>
    </row>
    <row r="2926" spans="6:9" s="58" customFormat="1" ht="12.75">
      <c r="F2926" s="57"/>
      <c r="I2926" s="57"/>
    </row>
    <row r="2927" spans="6:9" s="58" customFormat="1" ht="12.75">
      <c r="F2927" s="57"/>
      <c r="I2927" s="57"/>
    </row>
    <row r="2928" spans="6:9" s="58" customFormat="1" ht="12.75">
      <c r="F2928" s="57"/>
      <c r="I2928" s="57"/>
    </row>
    <row r="2929" spans="6:9" s="58" customFormat="1" ht="12.75">
      <c r="F2929" s="57"/>
      <c r="I2929" s="57"/>
    </row>
    <row r="2930" spans="6:9" s="58" customFormat="1" ht="12.75">
      <c r="F2930" s="57"/>
      <c r="I2930" s="57"/>
    </row>
    <row r="2931" spans="6:9" s="58" customFormat="1" ht="12.75">
      <c r="F2931" s="57"/>
      <c r="I2931" s="57"/>
    </row>
    <row r="2932" spans="6:9" s="58" customFormat="1" ht="12.75">
      <c r="F2932" s="57"/>
      <c r="I2932" s="57"/>
    </row>
    <row r="2933" spans="6:9" s="58" customFormat="1" ht="12.75">
      <c r="F2933" s="57"/>
      <c r="I2933" s="57"/>
    </row>
    <row r="2934" spans="6:9" s="58" customFormat="1" ht="12.75">
      <c r="F2934" s="57"/>
      <c r="I2934" s="57"/>
    </row>
    <row r="2935" spans="6:9" s="58" customFormat="1" ht="12.75">
      <c r="F2935" s="57"/>
      <c r="I2935" s="57"/>
    </row>
    <row r="2936" spans="6:9" s="58" customFormat="1" ht="12.75">
      <c r="F2936" s="57"/>
      <c r="I2936" s="57"/>
    </row>
    <row r="2937" spans="6:9" s="58" customFormat="1" ht="12.75">
      <c r="F2937" s="57"/>
      <c r="I2937" s="57"/>
    </row>
    <row r="2938" spans="6:9" s="58" customFormat="1" ht="12.75">
      <c r="F2938" s="57"/>
      <c r="I2938" s="57"/>
    </row>
    <row r="2939" spans="6:9" s="58" customFormat="1" ht="12.75">
      <c r="F2939" s="57"/>
      <c r="I2939" s="57"/>
    </row>
    <row r="2940" spans="6:9" s="58" customFormat="1" ht="12.75">
      <c r="F2940" s="57"/>
      <c r="I2940" s="57"/>
    </row>
    <row r="2941" spans="6:9" s="58" customFormat="1" ht="12.75">
      <c r="F2941" s="57"/>
      <c r="I2941" s="57"/>
    </row>
    <row r="2942" spans="6:9" s="58" customFormat="1" ht="12.75">
      <c r="F2942" s="57"/>
      <c r="I2942" s="57"/>
    </row>
    <row r="2943" spans="6:9" s="58" customFormat="1" ht="12.75">
      <c r="F2943" s="57"/>
      <c r="I2943" s="57"/>
    </row>
    <row r="2944" spans="6:9" s="58" customFormat="1" ht="12.75">
      <c r="F2944" s="57"/>
      <c r="I2944" s="57"/>
    </row>
    <row r="2945" spans="6:9" s="58" customFormat="1" ht="12.75">
      <c r="F2945" s="57"/>
      <c r="I2945" s="57"/>
    </row>
    <row r="2946" spans="6:9" s="58" customFormat="1" ht="12.75">
      <c r="F2946" s="57"/>
      <c r="I2946" s="57"/>
    </row>
    <row r="2947" spans="6:9" s="58" customFormat="1" ht="12.75">
      <c r="F2947" s="57"/>
      <c r="I2947" s="57"/>
    </row>
    <row r="2948" spans="6:9" s="58" customFormat="1" ht="12.75">
      <c r="F2948" s="57"/>
      <c r="I2948" s="57"/>
    </row>
    <row r="2949" spans="6:9" s="58" customFormat="1" ht="12.75">
      <c r="F2949" s="57"/>
      <c r="I2949" s="57"/>
    </row>
    <row r="2950" spans="6:9" s="58" customFormat="1" ht="12.75">
      <c r="F2950" s="57"/>
      <c r="I2950" s="57"/>
    </row>
    <row r="2951" spans="6:9" s="58" customFormat="1" ht="12.75">
      <c r="F2951" s="57"/>
      <c r="I2951" s="57"/>
    </row>
    <row r="2952" spans="6:9" s="58" customFormat="1" ht="12.75">
      <c r="F2952" s="57"/>
      <c r="I2952" s="57"/>
    </row>
    <row r="2953" spans="6:9" s="58" customFormat="1" ht="12.75">
      <c r="F2953" s="57"/>
      <c r="I2953" s="57"/>
    </row>
    <row r="2954" spans="6:9" s="58" customFormat="1" ht="12.75">
      <c r="F2954" s="57"/>
      <c r="I2954" s="57"/>
    </row>
    <row r="2955" spans="6:9" s="58" customFormat="1" ht="12.75">
      <c r="F2955" s="57"/>
      <c r="I2955" s="57"/>
    </row>
    <row r="2956" spans="6:9" s="58" customFormat="1" ht="12.75">
      <c r="F2956" s="57"/>
      <c r="I2956" s="57"/>
    </row>
    <row r="2957" spans="6:9" s="58" customFormat="1" ht="12.75">
      <c r="F2957" s="57"/>
      <c r="I2957" s="57"/>
    </row>
    <row r="2958" spans="6:9" s="58" customFormat="1" ht="12.75">
      <c r="F2958" s="57"/>
      <c r="I2958" s="57"/>
    </row>
    <row r="2959" spans="6:9" s="58" customFormat="1" ht="12.75">
      <c r="F2959" s="57"/>
      <c r="I2959" s="57"/>
    </row>
    <row r="2960" spans="6:9" s="58" customFormat="1" ht="12.75">
      <c r="F2960" s="57"/>
      <c r="I2960" s="57"/>
    </row>
    <row r="2961" spans="6:9" s="58" customFormat="1" ht="12.75">
      <c r="F2961" s="57"/>
      <c r="I2961" s="57"/>
    </row>
    <row r="2962" spans="6:9" s="58" customFormat="1" ht="12.75">
      <c r="F2962" s="57"/>
      <c r="I2962" s="57"/>
    </row>
    <row r="2963" spans="6:9" s="58" customFormat="1" ht="12.75">
      <c r="F2963" s="57"/>
      <c r="I2963" s="57"/>
    </row>
    <row r="2964" spans="6:9" s="58" customFormat="1" ht="12.75">
      <c r="F2964" s="57"/>
      <c r="I2964" s="57"/>
    </row>
    <row r="2965" spans="6:9" s="58" customFormat="1" ht="12.75">
      <c r="F2965" s="57"/>
      <c r="I2965" s="57"/>
    </row>
    <row r="2966" spans="6:9" s="58" customFormat="1" ht="12.75">
      <c r="F2966" s="57"/>
      <c r="I2966" s="57"/>
    </row>
    <row r="2967" spans="6:9" s="58" customFormat="1" ht="12.75">
      <c r="F2967" s="57"/>
      <c r="I2967" s="57"/>
    </row>
    <row r="2968" spans="6:9" s="58" customFormat="1" ht="12.75">
      <c r="F2968" s="57"/>
      <c r="I2968" s="57"/>
    </row>
    <row r="2969" spans="6:9" s="58" customFormat="1" ht="12.75">
      <c r="F2969" s="57"/>
      <c r="I2969" s="57"/>
    </row>
    <row r="2970" spans="6:9" s="58" customFormat="1" ht="12.75">
      <c r="F2970" s="57"/>
      <c r="I2970" s="57"/>
    </row>
    <row r="2971" spans="6:9" s="58" customFormat="1" ht="12.75">
      <c r="F2971" s="57"/>
      <c r="I2971" s="57"/>
    </row>
    <row r="2972" spans="6:9" s="58" customFormat="1" ht="12.75">
      <c r="F2972" s="57"/>
      <c r="I2972" s="57"/>
    </row>
    <row r="2973" spans="6:9" s="58" customFormat="1" ht="12.75">
      <c r="F2973" s="57"/>
      <c r="I2973" s="57"/>
    </row>
    <row r="2974" spans="6:9" s="58" customFormat="1" ht="12.75">
      <c r="F2974" s="57"/>
      <c r="I2974" s="57"/>
    </row>
    <row r="2975" spans="6:9" s="58" customFormat="1" ht="12.75">
      <c r="F2975" s="57"/>
      <c r="I2975" s="57"/>
    </row>
    <row r="2976" spans="6:9" s="58" customFormat="1" ht="12.75">
      <c r="F2976" s="57"/>
      <c r="I2976" s="57"/>
    </row>
    <row r="2977" spans="6:9" s="58" customFormat="1" ht="12.75">
      <c r="F2977" s="57"/>
      <c r="I2977" s="57"/>
    </row>
    <row r="2978" spans="6:9" s="58" customFormat="1" ht="12.75">
      <c r="F2978" s="57"/>
      <c r="I2978" s="57"/>
    </row>
    <row r="2979" spans="6:9" s="58" customFormat="1" ht="12.75">
      <c r="F2979" s="57"/>
      <c r="I2979" s="57"/>
    </row>
    <row r="2980" spans="6:9" s="58" customFormat="1" ht="12.75">
      <c r="F2980" s="57"/>
      <c r="I2980" s="57"/>
    </row>
    <row r="2981" spans="6:9" s="58" customFormat="1" ht="12.75">
      <c r="F2981" s="57"/>
      <c r="I2981" s="57"/>
    </row>
    <row r="2982" spans="6:9" s="58" customFormat="1" ht="12.75">
      <c r="F2982" s="57"/>
      <c r="I2982" s="57"/>
    </row>
    <row r="2983" spans="6:9" s="58" customFormat="1" ht="12.75">
      <c r="F2983" s="57"/>
      <c r="I2983" s="57"/>
    </row>
    <row r="2984" spans="6:9" s="58" customFormat="1" ht="12.75">
      <c r="F2984" s="57"/>
      <c r="I2984" s="57"/>
    </row>
    <row r="2985" spans="6:9" s="58" customFormat="1" ht="12.75">
      <c r="F2985" s="57"/>
      <c r="I2985" s="57"/>
    </row>
    <row r="2986" spans="6:9" s="58" customFormat="1" ht="12.75">
      <c r="F2986" s="57"/>
      <c r="I2986" s="57"/>
    </row>
    <row r="2987" spans="6:9" s="58" customFormat="1" ht="12.75">
      <c r="F2987" s="57"/>
      <c r="I2987" s="57"/>
    </row>
    <row r="2988" spans="6:9" s="58" customFormat="1" ht="12.75">
      <c r="F2988" s="57"/>
      <c r="I2988" s="57"/>
    </row>
    <row r="2989" spans="6:9" s="58" customFormat="1" ht="12.75">
      <c r="F2989" s="57"/>
      <c r="I2989" s="57"/>
    </row>
    <row r="2990" spans="6:9" s="58" customFormat="1" ht="12.75">
      <c r="F2990" s="57"/>
      <c r="I2990" s="57"/>
    </row>
    <row r="2991" spans="6:9" s="58" customFormat="1" ht="12.75">
      <c r="F2991" s="57"/>
      <c r="I2991" s="57"/>
    </row>
    <row r="2992" spans="6:9" s="58" customFormat="1" ht="12.75">
      <c r="F2992" s="57"/>
      <c r="I2992" s="57"/>
    </row>
    <row r="2993" spans="6:9" s="58" customFormat="1" ht="12.75">
      <c r="F2993" s="57"/>
      <c r="I2993" s="57"/>
    </row>
    <row r="2994" spans="6:9" s="58" customFormat="1" ht="12.75">
      <c r="F2994" s="57"/>
      <c r="I2994" s="57"/>
    </row>
    <row r="2995" spans="6:9" s="58" customFormat="1" ht="12.75">
      <c r="F2995" s="57"/>
      <c r="I2995" s="57"/>
    </row>
    <row r="2996" spans="6:9" s="58" customFormat="1" ht="12.75">
      <c r="F2996" s="57"/>
      <c r="I2996" s="57"/>
    </row>
    <row r="2997" spans="6:9" s="58" customFormat="1" ht="12.75">
      <c r="F2997" s="57"/>
      <c r="I2997" s="57"/>
    </row>
    <row r="2998" spans="6:9" s="58" customFormat="1" ht="12.75">
      <c r="F2998" s="57"/>
      <c r="I2998" s="57"/>
    </row>
    <row r="2999" spans="6:9" s="58" customFormat="1" ht="12.75">
      <c r="F2999" s="57"/>
      <c r="I2999" s="57"/>
    </row>
    <row r="3000" spans="6:9" s="58" customFormat="1" ht="12.75">
      <c r="F3000" s="57"/>
      <c r="I3000" s="57"/>
    </row>
    <row r="3001" spans="6:9" s="58" customFormat="1" ht="12.75">
      <c r="F3001" s="57"/>
      <c r="I3001" s="57"/>
    </row>
    <row r="3002" spans="6:9" s="58" customFormat="1" ht="12.75">
      <c r="F3002" s="57"/>
      <c r="I3002" s="57"/>
    </row>
    <row r="3003" spans="6:9" s="58" customFormat="1" ht="12.75">
      <c r="F3003" s="57"/>
      <c r="I3003" s="57"/>
    </row>
    <row r="3004" spans="6:9" s="58" customFormat="1" ht="12.75">
      <c r="F3004" s="57"/>
      <c r="I3004" s="57"/>
    </row>
    <row r="3005" spans="6:9" s="58" customFormat="1" ht="12.75">
      <c r="F3005" s="57"/>
      <c r="I3005" s="57"/>
    </row>
    <row r="3006" spans="6:9" s="58" customFormat="1" ht="12.75">
      <c r="F3006" s="57"/>
      <c r="I3006" s="57"/>
    </row>
    <row r="3007" spans="6:9" s="58" customFormat="1" ht="12.75">
      <c r="F3007" s="57"/>
      <c r="I3007" s="57"/>
    </row>
    <row r="3008" spans="6:9" s="58" customFormat="1" ht="12.75">
      <c r="F3008" s="57"/>
      <c r="I3008" s="57"/>
    </row>
    <row r="3009" spans="6:9" s="58" customFormat="1" ht="12.75">
      <c r="F3009" s="57"/>
      <c r="I3009" s="57"/>
    </row>
    <row r="3010" spans="6:9" s="58" customFormat="1" ht="12.75">
      <c r="F3010" s="57"/>
      <c r="I3010" s="57"/>
    </row>
    <row r="3011" spans="6:9" s="58" customFormat="1" ht="12.75">
      <c r="F3011" s="57"/>
      <c r="I3011" s="57"/>
    </row>
    <row r="3012" spans="6:9" s="58" customFormat="1" ht="12.75">
      <c r="F3012" s="57"/>
      <c r="I3012" s="57"/>
    </row>
    <row r="3013" spans="6:9" s="58" customFormat="1" ht="12.75">
      <c r="F3013" s="57"/>
      <c r="I3013" s="57"/>
    </row>
    <row r="3014" spans="6:9" s="58" customFormat="1" ht="12.75">
      <c r="F3014" s="57"/>
      <c r="I3014" s="57"/>
    </row>
    <row r="3015" spans="6:9" s="58" customFormat="1" ht="12.75">
      <c r="F3015" s="57"/>
      <c r="I3015" s="57"/>
    </row>
    <row r="3016" spans="6:9" s="58" customFormat="1" ht="12.75">
      <c r="F3016" s="57"/>
      <c r="I3016" s="57"/>
    </row>
    <row r="3017" spans="6:9" s="58" customFormat="1" ht="12.75">
      <c r="F3017" s="57"/>
      <c r="I3017" s="57"/>
    </row>
    <row r="3018" spans="6:9" s="58" customFormat="1" ht="12.75">
      <c r="F3018" s="57"/>
      <c r="I3018" s="57"/>
    </row>
    <row r="3019" spans="6:9" s="58" customFormat="1" ht="12.75">
      <c r="F3019" s="57"/>
      <c r="I3019" s="57"/>
    </row>
    <row r="3020" spans="6:9" s="58" customFormat="1" ht="12.75">
      <c r="F3020" s="57"/>
      <c r="I3020" s="57"/>
    </row>
    <row r="3021" spans="6:9" s="58" customFormat="1" ht="12.75">
      <c r="F3021" s="57"/>
      <c r="I3021" s="57"/>
    </row>
    <row r="3022" spans="6:9" s="58" customFormat="1" ht="12.75">
      <c r="F3022" s="57"/>
      <c r="I3022" s="57"/>
    </row>
    <row r="3023" spans="6:9" s="58" customFormat="1" ht="12.75">
      <c r="F3023" s="57"/>
      <c r="I3023" s="57"/>
    </row>
    <row r="3024" spans="6:9" s="58" customFormat="1" ht="12.75">
      <c r="F3024" s="57"/>
      <c r="I3024" s="57"/>
    </row>
    <row r="3025" spans="6:9" s="58" customFormat="1" ht="12.75">
      <c r="F3025" s="57"/>
      <c r="I3025" s="57"/>
    </row>
    <row r="3026" spans="6:9" s="58" customFormat="1" ht="12.75">
      <c r="F3026" s="57"/>
      <c r="I3026" s="57"/>
    </row>
    <row r="3027" spans="6:9" s="58" customFormat="1" ht="12.75">
      <c r="F3027" s="57"/>
      <c r="I3027" s="57"/>
    </row>
    <row r="3028" spans="6:9" s="58" customFormat="1" ht="12.75">
      <c r="F3028" s="57"/>
      <c r="I3028" s="57"/>
    </row>
    <row r="3029" spans="6:9" s="58" customFormat="1" ht="12.75">
      <c r="F3029" s="57"/>
      <c r="I3029" s="57"/>
    </row>
    <row r="3030" spans="6:9" s="58" customFormat="1" ht="12.75">
      <c r="F3030" s="57"/>
      <c r="I3030" s="57"/>
    </row>
    <row r="3031" spans="6:9" s="58" customFormat="1" ht="12.75">
      <c r="F3031" s="57"/>
      <c r="I3031" s="57"/>
    </row>
    <row r="3032" spans="6:9" s="58" customFormat="1" ht="12.75">
      <c r="F3032" s="57"/>
      <c r="I3032" s="57"/>
    </row>
    <row r="3033" spans="6:9" s="58" customFormat="1" ht="12.75">
      <c r="F3033" s="57"/>
      <c r="I3033" s="57"/>
    </row>
    <row r="3034" spans="6:9" s="58" customFormat="1" ht="12.75">
      <c r="F3034" s="57"/>
      <c r="I3034" s="57"/>
    </row>
    <row r="3035" spans="6:9" s="58" customFormat="1" ht="12.75">
      <c r="F3035" s="57"/>
      <c r="I3035" s="57"/>
    </row>
    <row r="3036" spans="6:9" s="58" customFormat="1" ht="12.75">
      <c r="F3036" s="57"/>
      <c r="I3036" s="57"/>
    </row>
    <row r="3037" spans="6:9" s="58" customFormat="1" ht="12.75">
      <c r="F3037" s="57"/>
      <c r="I3037" s="57"/>
    </row>
    <row r="3038" spans="6:9" s="58" customFormat="1" ht="12.75">
      <c r="F3038" s="57"/>
      <c r="I3038" s="57"/>
    </row>
    <row r="3039" spans="6:9" s="58" customFormat="1" ht="12.75">
      <c r="F3039" s="57"/>
      <c r="I3039" s="57"/>
    </row>
    <row r="3040" spans="6:9" s="58" customFormat="1" ht="12.75">
      <c r="F3040" s="57"/>
      <c r="I3040" s="57"/>
    </row>
    <row r="3041" spans="6:9" s="58" customFormat="1" ht="12.75">
      <c r="F3041" s="57"/>
      <c r="I3041" s="57"/>
    </row>
    <row r="3042" spans="6:9" s="58" customFormat="1" ht="12.75">
      <c r="F3042" s="57"/>
      <c r="I3042" s="57"/>
    </row>
    <row r="3043" spans="6:9" s="58" customFormat="1" ht="12.75">
      <c r="F3043" s="57"/>
      <c r="I3043" s="57"/>
    </row>
    <row r="3044" spans="6:9" s="58" customFormat="1" ht="12.75">
      <c r="F3044" s="57"/>
      <c r="I3044" s="57"/>
    </row>
    <row r="3045" spans="6:9" s="58" customFormat="1" ht="12.75">
      <c r="F3045" s="57"/>
      <c r="I3045" s="57"/>
    </row>
    <row r="3046" spans="6:9" s="58" customFormat="1" ht="12.75">
      <c r="F3046" s="57"/>
      <c r="I3046" s="57"/>
    </row>
    <row r="3047" spans="6:9" s="58" customFormat="1" ht="12.75">
      <c r="F3047" s="57"/>
      <c r="I3047" s="57"/>
    </row>
    <row r="3048" spans="6:9" s="58" customFormat="1" ht="12.75">
      <c r="F3048" s="57"/>
      <c r="I3048" s="57"/>
    </row>
    <row r="3049" spans="6:9" s="58" customFormat="1" ht="12.75">
      <c r="F3049" s="57"/>
      <c r="I3049" s="57"/>
    </row>
    <row r="3050" spans="6:9" s="58" customFormat="1" ht="12.75">
      <c r="F3050" s="57"/>
      <c r="I3050" s="57"/>
    </row>
    <row r="3051" spans="6:9" s="58" customFormat="1" ht="12.75">
      <c r="F3051" s="57"/>
      <c r="I3051" s="57"/>
    </row>
    <row r="3052" spans="6:9" s="58" customFormat="1" ht="12.75">
      <c r="F3052" s="57"/>
      <c r="I3052" s="57"/>
    </row>
    <row r="3053" spans="6:9" s="58" customFormat="1" ht="12.75">
      <c r="F3053" s="57"/>
      <c r="I3053" s="57"/>
    </row>
    <row r="3054" spans="6:9" s="58" customFormat="1" ht="12.75">
      <c r="F3054" s="57"/>
      <c r="I3054" s="57"/>
    </row>
    <row r="3055" spans="6:9" s="58" customFormat="1" ht="12.75">
      <c r="F3055" s="57"/>
      <c r="I3055" s="57"/>
    </row>
    <row r="3056" spans="6:9" s="58" customFormat="1" ht="12.75">
      <c r="F3056" s="57"/>
      <c r="I3056" s="57"/>
    </row>
    <row r="3057" spans="6:9" s="58" customFormat="1" ht="12.75">
      <c r="F3057" s="57"/>
      <c r="I3057" s="57"/>
    </row>
    <row r="3058" spans="6:9" s="58" customFormat="1" ht="12.75">
      <c r="F3058" s="57"/>
      <c r="I3058" s="57"/>
    </row>
    <row r="3059" spans="6:9" s="58" customFormat="1" ht="12.75">
      <c r="F3059" s="57"/>
      <c r="I3059" s="57"/>
    </row>
    <row r="3060" spans="6:9" s="58" customFormat="1" ht="12.75">
      <c r="F3060" s="57"/>
      <c r="I3060" s="57"/>
    </row>
    <row r="3061" spans="6:9" s="58" customFormat="1" ht="12.75">
      <c r="F3061" s="57"/>
      <c r="I3061" s="57"/>
    </row>
    <row r="3062" spans="6:9" s="58" customFormat="1" ht="12.75">
      <c r="F3062" s="57"/>
      <c r="I3062" s="57"/>
    </row>
    <row r="3063" spans="6:9" s="58" customFormat="1" ht="12.75">
      <c r="F3063" s="57"/>
      <c r="I3063" s="57"/>
    </row>
    <row r="3064" spans="6:9" s="58" customFormat="1" ht="12.75">
      <c r="F3064" s="57"/>
      <c r="I3064" s="57"/>
    </row>
    <row r="3065" spans="6:9" s="58" customFormat="1" ht="12.75">
      <c r="F3065" s="57"/>
      <c r="I3065" s="57"/>
    </row>
    <row r="3066" spans="6:9" s="58" customFormat="1" ht="12.75">
      <c r="F3066" s="57"/>
      <c r="I3066" s="57"/>
    </row>
    <row r="3067" spans="6:9" s="58" customFormat="1" ht="12.75">
      <c r="F3067" s="57"/>
      <c r="I3067" s="57"/>
    </row>
    <row r="3068" spans="6:9" s="58" customFormat="1" ht="12.75">
      <c r="F3068" s="57"/>
      <c r="I3068" s="57"/>
    </row>
    <row r="3069" spans="6:9" s="58" customFormat="1" ht="12.75">
      <c r="F3069" s="57"/>
      <c r="I3069" s="57"/>
    </row>
    <row r="3070" spans="6:9" s="58" customFormat="1" ht="12.75">
      <c r="F3070" s="57"/>
      <c r="I3070" s="57"/>
    </row>
    <row r="3071" spans="6:9" s="58" customFormat="1" ht="12.75">
      <c r="F3071" s="57"/>
      <c r="I3071" s="57"/>
    </row>
    <row r="3072" spans="6:9" s="58" customFormat="1" ht="12.75">
      <c r="F3072" s="57"/>
      <c r="I3072" s="57"/>
    </row>
    <row r="3073" spans="6:9" s="58" customFormat="1" ht="12.75">
      <c r="F3073" s="57"/>
      <c r="I3073" s="57"/>
    </row>
    <row r="3074" spans="6:9" s="58" customFormat="1" ht="12.75">
      <c r="F3074" s="57"/>
      <c r="I3074" s="57"/>
    </row>
    <row r="3075" spans="6:9" s="58" customFormat="1" ht="12.75">
      <c r="F3075" s="57"/>
      <c r="I3075" s="57"/>
    </row>
    <row r="3076" spans="6:9" s="58" customFormat="1" ht="12.75">
      <c r="F3076" s="57"/>
      <c r="I3076" s="57"/>
    </row>
    <row r="3077" spans="6:9" s="58" customFormat="1" ht="12.75">
      <c r="F3077" s="57"/>
      <c r="I3077" s="57"/>
    </row>
    <row r="3078" spans="6:9" s="58" customFormat="1" ht="12.75">
      <c r="F3078" s="57"/>
      <c r="I3078" s="57"/>
    </row>
    <row r="3079" spans="6:9" s="58" customFormat="1" ht="12.75">
      <c r="F3079" s="57"/>
      <c r="I3079" s="57"/>
    </row>
    <row r="3080" spans="6:9" s="58" customFormat="1" ht="12.75">
      <c r="F3080" s="57"/>
      <c r="I3080" s="57"/>
    </row>
    <row r="3081" spans="6:9" s="58" customFormat="1" ht="12.75">
      <c r="F3081" s="57"/>
      <c r="I3081" s="57"/>
    </row>
    <row r="3082" spans="6:9" s="58" customFormat="1" ht="12.75">
      <c r="F3082" s="57"/>
      <c r="I3082" s="57"/>
    </row>
    <row r="3083" spans="6:9" s="58" customFormat="1" ht="12.75">
      <c r="F3083" s="57"/>
      <c r="I3083" s="57"/>
    </row>
    <row r="3084" spans="6:9" s="58" customFormat="1" ht="12.75">
      <c r="F3084" s="57"/>
      <c r="I3084" s="57"/>
    </row>
    <row r="3085" spans="6:9" s="58" customFormat="1" ht="12.75">
      <c r="F3085" s="57"/>
      <c r="I3085" s="57"/>
    </row>
    <row r="3086" spans="6:9" s="58" customFormat="1" ht="12.75">
      <c r="F3086" s="57"/>
      <c r="I3086" s="57"/>
    </row>
    <row r="3087" spans="6:9" s="58" customFormat="1" ht="12.75">
      <c r="F3087" s="57"/>
      <c r="I3087" s="57"/>
    </row>
    <row r="3088" spans="6:9" s="58" customFormat="1" ht="12.75">
      <c r="F3088" s="57"/>
      <c r="I3088" s="57"/>
    </row>
    <row r="3089" spans="6:9" s="58" customFormat="1" ht="12.75">
      <c r="F3089" s="57"/>
      <c r="I3089" s="57"/>
    </row>
    <row r="3090" spans="6:9" s="58" customFormat="1" ht="12.75">
      <c r="F3090" s="57"/>
      <c r="I3090" s="57"/>
    </row>
    <row r="3091" spans="6:9" s="58" customFormat="1" ht="12.75">
      <c r="F3091" s="57"/>
      <c r="I3091" s="57"/>
    </row>
    <row r="3092" spans="6:9" s="58" customFormat="1" ht="12.75">
      <c r="F3092" s="57"/>
      <c r="I3092" s="57"/>
    </row>
    <row r="3093" spans="6:9" s="58" customFormat="1" ht="12.75">
      <c r="F3093" s="57"/>
      <c r="I3093" s="57"/>
    </row>
    <row r="3094" spans="6:9" s="58" customFormat="1" ht="12.75">
      <c r="F3094" s="57"/>
      <c r="I3094" s="57"/>
    </row>
    <row r="3095" spans="6:9" s="58" customFormat="1" ht="12.75">
      <c r="F3095" s="57"/>
      <c r="I3095" s="57"/>
    </row>
    <row r="3096" spans="6:9" s="58" customFormat="1" ht="12.75">
      <c r="F3096" s="57"/>
      <c r="I3096" s="57"/>
    </row>
    <row r="3097" spans="6:9" s="58" customFormat="1" ht="12.75">
      <c r="F3097" s="57"/>
      <c r="I3097" s="57"/>
    </row>
    <row r="3098" spans="6:9" s="58" customFormat="1" ht="12.75">
      <c r="F3098" s="57"/>
      <c r="I3098" s="57"/>
    </row>
    <row r="3099" spans="6:9" s="58" customFormat="1" ht="12.75">
      <c r="F3099" s="57"/>
      <c r="I3099" s="57"/>
    </row>
    <row r="3100" spans="6:9" s="58" customFormat="1" ht="12.75">
      <c r="F3100" s="57"/>
      <c r="I3100" s="57"/>
    </row>
    <row r="3101" spans="6:9" s="58" customFormat="1" ht="12.75">
      <c r="F3101" s="57"/>
      <c r="I3101" s="57"/>
    </row>
    <row r="3102" spans="6:9" s="58" customFormat="1" ht="12.75">
      <c r="F3102" s="57"/>
      <c r="I3102" s="57"/>
    </row>
    <row r="3103" spans="6:9" s="58" customFormat="1" ht="12.75">
      <c r="F3103" s="57"/>
      <c r="I3103" s="57"/>
    </row>
    <row r="3104" spans="6:9" s="58" customFormat="1" ht="12.75">
      <c r="F3104" s="57"/>
      <c r="I3104" s="57"/>
    </row>
    <row r="3105" spans="6:9" s="58" customFormat="1" ht="12.75">
      <c r="F3105" s="57"/>
      <c r="I3105" s="57"/>
    </row>
    <row r="3106" spans="6:9" s="58" customFormat="1" ht="12.75">
      <c r="F3106" s="57"/>
      <c r="I3106" s="57"/>
    </row>
    <row r="3107" spans="6:9" s="58" customFormat="1" ht="12.75">
      <c r="F3107" s="57"/>
      <c r="I3107" s="57"/>
    </row>
    <row r="3108" spans="6:9" s="58" customFormat="1" ht="12.75">
      <c r="F3108" s="57"/>
      <c r="I3108" s="57"/>
    </row>
    <row r="3109" spans="6:9" s="58" customFormat="1" ht="12.75">
      <c r="F3109" s="57"/>
      <c r="I3109" s="57"/>
    </row>
    <row r="3110" spans="6:9" s="58" customFormat="1" ht="12.75">
      <c r="F3110" s="57"/>
      <c r="I3110" s="57"/>
    </row>
    <row r="3111" spans="6:9" s="58" customFormat="1" ht="12.75">
      <c r="F3111" s="57"/>
      <c r="I3111" s="57"/>
    </row>
    <row r="3112" spans="6:9" s="58" customFormat="1" ht="12.75">
      <c r="F3112" s="57"/>
      <c r="I3112" s="57"/>
    </row>
    <row r="3113" spans="6:9" s="58" customFormat="1" ht="12.75">
      <c r="F3113" s="57"/>
      <c r="I3113" s="57"/>
    </row>
    <row r="3114" spans="6:9" s="58" customFormat="1" ht="12.75">
      <c r="F3114" s="57"/>
      <c r="I3114" s="57"/>
    </row>
    <row r="3115" spans="6:9" s="58" customFormat="1" ht="12.75">
      <c r="F3115" s="57"/>
      <c r="I3115" s="57"/>
    </row>
    <row r="3116" spans="6:9" s="58" customFormat="1" ht="12.75">
      <c r="F3116" s="57"/>
      <c r="I3116" s="57"/>
    </row>
    <row r="3117" spans="6:9" s="58" customFormat="1" ht="12.75">
      <c r="F3117" s="57"/>
      <c r="I3117" s="57"/>
    </row>
    <row r="3118" spans="6:9" s="58" customFormat="1" ht="12.75">
      <c r="F3118" s="57"/>
      <c r="I3118" s="57"/>
    </row>
    <row r="3119" spans="6:9" s="58" customFormat="1" ht="12.75">
      <c r="F3119" s="57"/>
      <c r="I3119" s="57"/>
    </row>
    <row r="3120" spans="6:9" s="58" customFormat="1" ht="12.75">
      <c r="F3120" s="57"/>
      <c r="I3120" s="57"/>
    </row>
    <row r="3121" spans="6:9" s="58" customFormat="1" ht="12.75">
      <c r="F3121" s="57"/>
      <c r="I3121" s="57"/>
    </row>
    <row r="3122" spans="6:9" s="58" customFormat="1" ht="12.75">
      <c r="F3122" s="57"/>
      <c r="I3122" s="57"/>
    </row>
    <row r="3123" spans="6:9" s="58" customFormat="1" ht="12.75">
      <c r="F3123" s="57"/>
      <c r="I3123" s="57"/>
    </row>
    <row r="3124" spans="6:9" s="58" customFormat="1" ht="12.75">
      <c r="F3124" s="57"/>
      <c r="I3124" s="57"/>
    </row>
    <row r="3125" spans="6:9" s="58" customFormat="1" ht="12.75">
      <c r="F3125" s="57"/>
      <c r="I3125" s="57"/>
    </row>
    <row r="3126" spans="6:9" s="58" customFormat="1" ht="12.75">
      <c r="F3126" s="57"/>
      <c r="I3126" s="57"/>
    </row>
    <row r="3127" spans="6:9" s="58" customFormat="1" ht="12.75">
      <c r="F3127" s="57"/>
      <c r="I3127" s="57"/>
    </row>
    <row r="3128" spans="6:9" s="58" customFormat="1" ht="12.75">
      <c r="F3128" s="57"/>
      <c r="I3128" s="57"/>
    </row>
    <row r="3129" spans="6:9" s="58" customFormat="1" ht="12.75">
      <c r="F3129" s="57"/>
      <c r="I3129" s="57"/>
    </row>
    <row r="3130" spans="6:9" s="58" customFormat="1" ht="12.75">
      <c r="F3130" s="57"/>
      <c r="I3130" s="57"/>
    </row>
    <row r="3131" spans="6:9" s="58" customFormat="1" ht="12.75">
      <c r="F3131" s="57"/>
      <c r="I3131" s="57"/>
    </row>
    <row r="3132" spans="6:9" s="58" customFormat="1" ht="12.75">
      <c r="F3132" s="57"/>
      <c r="I3132" s="57"/>
    </row>
    <row r="3133" spans="6:9" s="58" customFormat="1" ht="12.75">
      <c r="F3133" s="57"/>
      <c r="I3133" s="57"/>
    </row>
    <row r="3134" spans="6:9" s="58" customFormat="1" ht="12.75">
      <c r="F3134" s="57"/>
      <c r="I3134" s="57"/>
    </row>
    <row r="3135" spans="6:9" s="58" customFormat="1" ht="12.75">
      <c r="F3135" s="57"/>
      <c r="I3135" s="57"/>
    </row>
    <row r="3136" spans="6:9" s="58" customFormat="1" ht="12.75">
      <c r="F3136" s="57"/>
      <c r="I3136" s="57"/>
    </row>
    <row r="3137" spans="6:9" s="58" customFormat="1" ht="12.75">
      <c r="F3137" s="57"/>
      <c r="I3137" s="57"/>
    </row>
    <row r="3138" spans="6:9" s="58" customFormat="1" ht="12.75">
      <c r="F3138" s="57"/>
      <c r="I3138" s="57"/>
    </row>
    <row r="3139" spans="6:9" s="58" customFormat="1" ht="12.75">
      <c r="F3139" s="57"/>
      <c r="I3139" s="57"/>
    </row>
    <row r="3140" spans="6:9" s="58" customFormat="1" ht="12.75">
      <c r="F3140" s="57"/>
      <c r="I3140" s="57"/>
    </row>
    <row r="3141" spans="6:9" s="58" customFormat="1" ht="12.75">
      <c r="F3141" s="57"/>
      <c r="I3141" s="57"/>
    </row>
    <row r="3142" spans="6:9" s="58" customFormat="1" ht="12.75">
      <c r="F3142" s="57"/>
      <c r="I3142" s="57"/>
    </row>
    <row r="3143" spans="6:9" s="58" customFormat="1" ht="12.75">
      <c r="F3143" s="57"/>
      <c r="I3143" s="57"/>
    </row>
    <row r="3144" spans="6:9" s="58" customFormat="1" ht="12.75">
      <c r="F3144" s="57"/>
      <c r="I3144" s="57"/>
    </row>
    <row r="3145" spans="6:9" s="58" customFormat="1" ht="12.75">
      <c r="F3145" s="57"/>
      <c r="I3145" s="57"/>
    </row>
    <row r="3146" spans="6:9" s="58" customFormat="1" ht="12.75">
      <c r="F3146" s="57"/>
      <c r="I3146" s="57"/>
    </row>
    <row r="3147" spans="6:9" s="58" customFormat="1" ht="12.75">
      <c r="F3147" s="57"/>
      <c r="I3147" s="57"/>
    </row>
    <row r="3148" spans="6:9" s="58" customFormat="1" ht="12.75">
      <c r="F3148" s="57"/>
      <c r="I3148" s="57"/>
    </row>
    <row r="3149" spans="6:9" s="58" customFormat="1" ht="12.75">
      <c r="F3149" s="57"/>
      <c r="I3149" s="57"/>
    </row>
    <row r="3150" spans="6:9" s="58" customFormat="1" ht="12.75">
      <c r="F3150" s="57"/>
      <c r="I3150" s="57"/>
    </row>
    <row r="3151" spans="6:9" s="58" customFormat="1" ht="12.75">
      <c r="F3151" s="57"/>
      <c r="I3151" s="57"/>
    </row>
    <row r="3152" spans="6:9" s="58" customFormat="1" ht="12.75">
      <c r="F3152" s="57"/>
      <c r="I3152" s="57"/>
    </row>
    <row r="3153" spans="6:9" s="58" customFormat="1" ht="12.75">
      <c r="F3153" s="57"/>
      <c r="I3153" s="57"/>
    </row>
    <row r="3154" spans="6:9" s="58" customFormat="1" ht="12.75">
      <c r="F3154" s="57"/>
      <c r="I3154" s="57"/>
    </row>
    <row r="3155" spans="6:9" s="58" customFormat="1" ht="12.75">
      <c r="F3155" s="57"/>
      <c r="I3155" s="57"/>
    </row>
    <row r="3156" spans="6:9" s="58" customFormat="1" ht="12.75">
      <c r="F3156" s="57"/>
      <c r="I3156" s="57"/>
    </row>
    <row r="3157" spans="6:9" s="58" customFormat="1" ht="12.75">
      <c r="F3157" s="57"/>
      <c r="I3157" s="57"/>
    </row>
    <row r="3158" spans="6:9" s="58" customFormat="1" ht="12.75">
      <c r="F3158" s="57"/>
      <c r="I3158" s="57"/>
    </row>
    <row r="3159" spans="6:9" s="58" customFormat="1" ht="12.75">
      <c r="F3159" s="57"/>
      <c r="I3159" s="57"/>
    </row>
    <row r="3160" spans="6:9" s="58" customFormat="1" ht="12.75">
      <c r="F3160" s="57"/>
      <c r="I3160" s="57"/>
    </row>
    <row r="3161" spans="6:9" s="58" customFormat="1" ht="12.75">
      <c r="F3161" s="57"/>
      <c r="I3161" s="57"/>
    </row>
    <row r="3162" spans="6:9" s="58" customFormat="1" ht="12.75">
      <c r="F3162" s="57"/>
      <c r="I3162" s="57"/>
    </row>
    <row r="3163" spans="6:9" s="58" customFormat="1" ht="12.75">
      <c r="F3163" s="57"/>
      <c r="I3163" s="57"/>
    </row>
    <row r="3164" spans="6:9" s="58" customFormat="1" ht="12.75">
      <c r="F3164" s="57"/>
      <c r="I3164" s="57"/>
    </row>
    <row r="3165" spans="6:9" s="58" customFormat="1" ht="12.75">
      <c r="F3165" s="57"/>
      <c r="I3165" s="57"/>
    </row>
    <row r="3166" spans="6:9" s="58" customFormat="1" ht="12.75">
      <c r="F3166" s="57"/>
      <c r="I3166" s="57"/>
    </row>
    <row r="3167" spans="6:9" s="58" customFormat="1" ht="12.75">
      <c r="F3167" s="57"/>
      <c r="I3167" s="57"/>
    </row>
    <row r="3168" spans="6:9" s="58" customFormat="1" ht="12.75">
      <c r="F3168" s="57"/>
      <c r="I3168" s="57"/>
    </row>
    <row r="3169" spans="6:9" s="58" customFormat="1" ht="12.75">
      <c r="F3169" s="57"/>
      <c r="I3169" s="57"/>
    </row>
    <row r="3170" spans="6:9" s="58" customFormat="1" ht="12.75">
      <c r="F3170" s="57"/>
      <c r="I3170" s="57"/>
    </row>
    <row r="3171" spans="6:9" s="58" customFormat="1" ht="12.75">
      <c r="F3171" s="57"/>
      <c r="I3171" s="57"/>
    </row>
    <row r="3172" spans="6:9" s="58" customFormat="1" ht="12.75">
      <c r="F3172" s="57"/>
      <c r="I3172" s="57"/>
    </row>
    <row r="3173" spans="6:9" s="58" customFormat="1" ht="12.75">
      <c r="F3173" s="57"/>
      <c r="I3173" s="57"/>
    </row>
    <row r="3174" spans="6:9" s="58" customFormat="1" ht="12.75">
      <c r="F3174" s="57"/>
      <c r="I3174" s="57"/>
    </row>
    <row r="3175" spans="6:9" s="58" customFormat="1" ht="12.75">
      <c r="F3175" s="57"/>
      <c r="I3175" s="57"/>
    </row>
    <row r="3176" spans="6:9" s="58" customFormat="1" ht="12.75">
      <c r="F3176" s="57"/>
      <c r="I3176" s="57"/>
    </row>
    <row r="3177" spans="6:9" s="58" customFormat="1" ht="12.75">
      <c r="F3177" s="57"/>
      <c r="I3177" s="57"/>
    </row>
    <row r="3178" spans="6:9" s="58" customFormat="1" ht="12.75">
      <c r="F3178" s="57"/>
      <c r="I3178" s="57"/>
    </row>
    <row r="3179" spans="6:9" s="58" customFormat="1" ht="12.75">
      <c r="F3179" s="57"/>
      <c r="I3179" s="57"/>
    </row>
    <row r="3180" spans="6:9" s="58" customFormat="1" ht="12.75">
      <c r="F3180" s="57"/>
      <c r="I3180" s="57"/>
    </row>
    <row r="3181" spans="6:9" s="58" customFormat="1" ht="12.75">
      <c r="F3181" s="57"/>
      <c r="I3181" s="57"/>
    </row>
    <row r="3182" spans="6:9" s="58" customFormat="1" ht="12.75">
      <c r="F3182" s="57"/>
      <c r="I3182" s="57"/>
    </row>
    <row r="3183" spans="6:9" s="58" customFormat="1" ht="12.75">
      <c r="F3183" s="57"/>
      <c r="I3183" s="57"/>
    </row>
    <row r="3184" spans="6:9" s="58" customFormat="1" ht="12.75">
      <c r="F3184" s="57"/>
      <c r="I3184" s="57"/>
    </row>
    <row r="3185" spans="6:9" s="58" customFormat="1" ht="12.75">
      <c r="F3185" s="57"/>
      <c r="I3185" s="57"/>
    </row>
    <row r="3186" spans="6:9" s="58" customFormat="1" ht="12.75">
      <c r="F3186" s="57"/>
      <c r="I3186" s="57"/>
    </row>
    <row r="3187" spans="6:9" s="58" customFormat="1" ht="12.75">
      <c r="F3187" s="57"/>
      <c r="I3187" s="57"/>
    </row>
    <row r="3188" spans="6:9" s="58" customFormat="1" ht="12.75">
      <c r="F3188" s="57"/>
      <c r="I3188" s="57"/>
    </row>
    <row r="3189" spans="6:9" s="58" customFormat="1" ht="12.75">
      <c r="F3189" s="57"/>
      <c r="I3189" s="57"/>
    </row>
    <row r="3190" spans="6:9" s="58" customFormat="1" ht="12.75">
      <c r="F3190" s="57"/>
      <c r="I3190" s="57"/>
    </row>
    <row r="3191" spans="6:9" s="58" customFormat="1" ht="12.75">
      <c r="F3191" s="57"/>
      <c r="I3191" s="57"/>
    </row>
    <row r="3192" spans="6:9" s="58" customFormat="1" ht="12.75">
      <c r="F3192" s="57"/>
      <c r="I3192" s="57"/>
    </row>
    <row r="3193" spans="6:9" s="58" customFormat="1" ht="12.75">
      <c r="F3193" s="57"/>
      <c r="I3193" s="57"/>
    </row>
    <row r="3194" spans="6:9" s="58" customFormat="1" ht="12.75">
      <c r="F3194" s="57"/>
      <c r="I3194" s="57"/>
    </row>
    <row r="3195" spans="6:9" s="58" customFormat="1" ht="12.75">
      <c r="F3195" s="57"/>
      <c r="I3195" s="57"/>
    </row>
    <row r="3196" spans="6:9" s="58" customFormat="1" ht="12.75">
      <c r="F3196" s="57"/>
      <c r="I3196" s="57"/>
    </row>
    <row r="3197" spans="6:9" s="58" customFormat="1" ht="12.75">
      <c r="F3197" s="57"/>
      <c r="I3197" s="57"/>
    </row>
    <row r="3198" spans="6:9" s="58" customFormat="1" ht="12.75">
      <c r="F3198" s="57"/>
      <c r="I3198" s="57"/>
    </row>
    <row r="3199" spans="6:9" s="58" customFormat="1" ht="12.75">
      <c r="F3199" s="57"/>
      <c r="I3199" s="57"/>
    </row>
    <row r="3200" spans="6:9" s="58" customFormat="1" ht="12.75">
      <c r="F3200" s="57"/>
      <c r="I3200" s="57"/>
    </row>
    <row r="3201" spans="6:9" s="58" customFormat="1" ht="12.75">
      <c r="F3201" s="57"/>
      <c r="I3201" s="57"/>
    </row>
    <row r="3202" spans="6:9" s="58" customFormat="1" ht="12.75">
      <c r="F3202" s="57"/>
      <c r="I3202" s="57"/>
    </row>
    <row r="3203" spans="6:9" s="58" customFormat="1" ht="12.75">
      <c r="F3203" s="57"/>
      <c r="I3203" s="57"/>
    </row>
    <row r="3204" spans="6:9" s="58" customFormat="1" ht="12.75">
      <c r="F3204" s="57"/>
      <c r="I3204" s="57"/>
    </row>
    <row r="3205" spans="6:9" s="58" customFormat="1" ht="12.75">
      <c r="F3205" s="57"/>
      <c r="I3205" s="57"/>
    </row>
    <row r="3206" spans="6:9" s="58" customFormat="1" ht="12.75">
      <c r="F3206" s="57"/>
      <c r="I3206" s="57"/>
    </row>
    <row r="3207" spans="6:9" s="58" customFormat="1" ht="12.75">
      <c r="F3207" s="57"/>
      <c r="I3207" s="57"/>
    </row>
    <row r="3208" spans="6:9" s="58" customFormat="1" ht="12.75">
      <c r="F3208" s="57"/>
      <c r="I3208" s="57"/>
    </row>
    <row r="3209" spans="6:9" s="58" customFormat="1" ht="12.75">
      <c r="F3209" s="57"/>
      <c r="I3209" s="57"/>
    </row>
    <row r="3210" spans="6:9" s="58" customFormat="1" ht="12.75">
      <c r="F3210" s="57"/>
      <c r="I3210" s="57"/>
    </row>
    <row r="3211" spans="6:9" s="58" customFormat="1" ht="12.75">
      <c r="F3211" s="57"/>
      <c r="I3211" s="57"/>
    </row>
    <row r="3212" spans="6:9" s="58" customFormat="1" ht="12.75">
      <c r="F3212" s="57"/>
      <c r="I3212" s="57"/>
    </row>
    <row r="3213" spans="6:9" s="58" customFormat="1" ht="12.75">
      <c r="F3213" s="57"/>
      <c r="I3213" s="57"/>
    </row>
    <row r="3214" spans="6:9" s="58" customFormat="1" ht="12.75">
      <c r="F3214" s="57"/>
      <c r="I3214" s="57"/>
    </row>
    <row r="3215" spans="6:9" s="58" customFormat="1" ht="12.75">
      <c r="F3215" s="57"/>
      <c r="I3215" s="57"/>
    </row>
    <row r="3216" spans="6:9" s="58" customFormat="1" ht="12.75">
      <c r="F3216" s="57"/>
      <c r="I3216" s="57"/>
    </row>
    <row r="3217" spans="6:9" s="58" customFormat="1" ht="12.75">
      <c r="F3217" s="57"/>
      <c r="I3217" s="57"/>
    </row>
    <row r="3218" spans="6:9" s="58" customFormat="1" ht="12.75">
      <c r="F3218" s="57"/>
      <c r="I3218" s="57"/>
    </row>
    <row r="3219" spans="6:9" s="58" customFormat="1" ht="12.75">
      <c r="F3219" s="57"/>
      <c r="I3219" s="57"/>
    </row>
    <row r="3220" spans="6:9" s="58" customFormat="1" ht="12.75">
      <c r="F3220" s="57"/>
      <c r="I3220" s="57"/>
    </row>
    <row r="3221" spans="6:9" s="58" customFormat="1" ht="12.75">
      <c r="F3221" s="57"/>
      <c r="I3221" s="57"/>
    </row>
    <row r="3222" spans="6:9" s="58" customFormat="1" ht="12.75">
      <c r="F3222" s="57"/>
      <c r="I3222" s="57"/>
    </row>
    <row r="3223" spans="6:9" s="58" customFormat="1" ht="12.75">
      <c r="F3223" s="57"/>
      <c r="I3223" s="57"/>
    </row>
    <row r="3224" spans="6:9" s="58" customFormat="1" ht="12.75">
      <c r="F3224" s="57"/>
      <c r="I3224" s="57"/>
    </row>
    <row r="3225" spans="6:9" s="58" customFormat="1" ht="12.75">
      <c r="F3225" s="57"/>
      <c r="I3225" s="57"/>
    </row>
    <row r="3226" spans="6:9" s="58" customFormat="1" ht="12.75">
      <c r="F3226" s="57"/>
      <c r="I3226" s="57"/>
    </row>
    <row r="3227" spans="6:9" s="58" customFormat="1" ht="12.75">
      <c r="F3227" s="57"/>
      <c r="I3227" s="57"/>
    </row>
    <row r="3228" spans="6:9" s="58" customFormat="1" ht="12.75">
      <c r="F3228" s="57"/>
      <c r="I3228" s="57"/>
    </row>
    <row r="3229" spans="6:9" s="58" customFormat="1" ht="12.75">
      <c r="F3229" s="57"/>
      <c r="I3229" s="57"/>
    </row>
    <row r="3230" spans="6:9" s="58" customFormat="1" ht="12.75">
      <c r="F3230" s="57"/>
      <c r="I3230" s="57"/>
    </row>
    <row r="3231" spans="6:9" s="58" customFormat="1" ht="12.75">
      <c r="F3231" s="57"/>
      <c r="I3231" s="57"/>
    </row>
    <row r="3232" spans="6:9" s="58" customFormat="1" ht="12.75">
      <c r="F3232" s="57"/>
      <c r="I3232" s="57"/>
    </row>
    <row r="3233" spans="6:9" s="58" customFormat="1" ht="12.75">
      <c r="F3233" s="57"/>
      <c r="I3233" s="57"/>
    </row>
    <row r="3234" spans="6:9" s="58" customFormat="1" ht="12.75">
      <c r="F3234" s="57"/>
      <c r="I3234" s="57"/>
    </row>
    <row r="3235" spans="6:9" s="58" customFormat="1" ht="12.75">
      <c r="F3235" s="57"/>
      <c r="I3235" s="57"/>
    </row>
    <row r="3236" spans="6:9" s="58" customFormat="1" ht="12.75">
      <c r="F3236" s="57"/>
      <c r="I3236" s="57"/>
    </row>
    <row r="3237" spans="6:9" s="58" customFormat="1" ht="12.75">
      <c r="F3237" s="57"/>
      <c r="I3237" s="57"/>
    </row>
    <row r="3238" spans="6:9" s="58" customFormat="1" ht="12.75">
      <c r="F3238" s="57"/>
      <c r="I3238" s="57"/>
    </row>
    <row r="3239" spans="6:9" s="58" customFormat="1" ht="12.75">
      <c r="F3239" s="57"/>
      <c r="I3239" s="57"/>
    </row>
    <row r="3240" spans="6:9" s="58" customFormat="1" ht="12.75">
      <c r="F3240" s="57"/>
      <c r="I3240" s="57"/>
    </row>
    <row r="3241" spans="6:9" s="58" customFormat="1" ht="12.75">
      <c r="F3241" s="57"/>
      <c r="I3241" s="57"/>
    </row>
    <row r="3242" spans="6:9" s="58" customFormat="1" ht="12.75">
      <c r="F3242" s="57"/>
      <c r="I3242" s="57"/>
    </row>
    <row r="3243" spans="6:9" s="58" customFormat="1" ht="12.75">
      <c r="F3243" s="57"/>
      <c r="I3243" s="57"/>
    </row>
    <row r="3244" spans="6:9" s="58" customFormat="1" ht="12.75">
      <c r="F3244" s="57"/>
      <c r="I3244" s="57"/>
    </row>
    <row r="3245" spans="6:9" s="58" customFormat="1" ht="12.75">
      <c r="F3245" s="57"/>
      <c r="I3245" s="57"/>
    </row>
    <row r="3246" spans="6:9" s="58" customFormat="1" ht="12.75">
      <c r="F3246" s="57"/>
      <c r="I3246" s="57"/>
    </row>
    <row r="3247" spans="6:9" s="58" customFormat="1" ht="12.75">
      <c r="F3247" s="57"/>
      <c r="I3247" s="57"/>
    </row>
    <row r="3248" spans="6:9" s="58" customFormat="1" ht="12.75">
      <c r="F3248" s="57"/>
      <c r="I3248" s="57"/>
    </row>
    <row r="3249" spans="6:9" s="58" customFormat="1" ht="12.75">
      <c r="F3249" s="57"/>
      <c r="I3249" s="57"/>
    </row>
    <row r="3250" spans="6:9" s="58" customFormat="1" ht="12.75">
      <c r="F3250" s="57"/>
      <c r="I3250" s="57"/>
    </row>
    <row r="3251" spans="6:9" s="58" customFormat="1" ht="12.75">
      <c r="F3251" s="57"/>
      <c r="I3251" s="57"/>
    </row>
    <row r="3252" spans="6:9" s="58" customFormat="1" ht="12.75">
      <c r="F3252" s="57"/>
      <c r="I3252" s="57"/>
    </row>
    <row r="3253" spans="6:9" s="58" customFormat="1" ht="12.75">
      <c r="F3253" s="57"/>
      <c r="I3253" s="57"/>
    </row>
    <row r="3254" spans="6:9" s="58" customFormat="1" ht="12.75">
      <c r="F3254" s="57"/>
      <c r="I3254" s="57"/>
    </row>
    <row r="3255" spans="6:9" s="58" customFormat="1" ht="12.75">
      <c r="F3255" s="57"/>
      <c r="I3255" s="57"/>
    </row>
    <row r="3256" spans="6:9" s="58" customFormat="1" ht="12.75">
      <c r="F3256" s="57"/>
      <c r="I3256" s="57"/>
    </row>
    <row r="3257" spans="6:9" s="58" customFormat="1" ht="12.75">
      <c r="F3257" s="57"/>
      <c r="I3257" s="57"/>
    </row>
    <row r="3258" spans="6:9" s="58" customFormat="1" ht="12.75">
      <c r="F3258" s="57"/>
      <c r="I3258" s="57"/>
    </row>
    <row r="3259" spans="6:9" s="58" customFormat="1" ht="12.75">
      <c r="F3259" s="57"/>
      <c r="I3259" s="57"/>
    </row>
    <row r="3260" spans="6:9" s="58" customFormat="1" ht="12.75">
      <c r="F3260" s="57"/>
      <c r="I3260" s="57"/>
    </row>
    <row r="3261" spans="6:9" s="58" customFormat="1" ht="12.75">
      <c r="F3261" s="57"/>
      <c r="I3261" s="57"/>
    </row>
    <row r="3262" spans="6:9" s="58" customFormat="1" ht="12.75">
      <c r="F3262" s="57"/>
      <c r="I3262" s="57"/>
    </row>
    <row r="3263" spans="6:9" s="58" customFormat="1" ht="12.75">
      <c r="F3263" s="57"/>
      <c r="I3263" s="57"/>
    </row>
    <row r="3264" spans="6:9" s="58" customFormat="1" ht="12.75">
      <c r="F3264" s="57"/>
      <c r="I3264" s="57"/>
    </row>
    <row r="3265" spans="6:9" s="58" customFormat="1" ht="12.75">
      <c r="F3265" s="57"/>
      <c r="I3265" s="57"/>
    </row>
    <row r="3266" spans="6:9" s="58" customFormat="1" ht="12.75">
      <c r="F3266" s="57"/>
      <c r="I3266" s="57"/>
    </row>
    <row r="3267" spans="6:9" s="58" customFormat="1" ht="12.75">
      <c r="F3267" s="57"/>
      <c r="I3267" s="57"/>
    </row>
    <row r="3268" spans="6:9" s="58" customFormat="1" ht="12.75">
      <c r="F3268" s="57"/>
      <c r="I3268" s="57"/>
    </row>
    <row r="3269" spans="6:9" s="58" customFormat="1" ht="12.75">
      <c r="F3269" s="57"/>
      <c r="I3269" s="57"/>
    </row>
    <row r="3270" spans="6:9" s="58" customFormat="1" ht="12.75">
      <c r="F3270" s="57"/>
      <c r="I3270" s="57"/>
    </row>
    <row r="3271" spans="6:9" s="58" customFormat="1" ht="12.75">
      <c r="F3271" s="57"/>
      <c r="I3271" s="57"/>
    </row>
    <row r="3272" spans="6:9" s="58" customFormat="1" ht="12.75">
      <c r="F3272" s="57"/>
      <c r="I3272" s="57"/>
    </row>
    <row r="3273" spans="6:9" s="58" customFormat="1" ht="12.75">
      <c r="F3273" s="57"/>
      <c r="I3273" s="57"/>
    </row>
    <row r="3274" spans="6:9" s="58" customFormat="1" ht="12.75">
      <c r="F3274" s="57"/>
      <c r="I3274" s="57"/>
    </row>
    <row r="3275" spans="6:9" s="58" customFormat="1" ht="12.75">
      <c r="F3275" s="57"/>
      <c r="I3275" s="57"/>
    </row>
    <row r="3276" spans="6:9" s="58" customFormat="1" ht="12.75">
      <c r="F3276" s="57"/>
      <c r="I3276" s="57"/>
    </row>
    <row r="3277" spans="6:9" s="58" customFormat="1" ht="12.75">
      <c r="F3277" s="57"/>
      <c r="I3277" s="57"/>
    </row>
    <row r="3278" spans="6:9" s="58" customFormat="1" ht="12.75">
      <c r="F3278" s="57"/>
      <c r="I3278" s="57"/>
    </row>
    <row r="3279" spans="6:9" s="58" customFormat="1" ht="12.75">
      <c r="F3279" s="57"/>
      <c r="I3279" s="57"/>
    </row>
    <row r="3280" spans="6:9" s="58" customFormat="1" ht="12.75">
      <c r="F3280" s="57"/>
      <c r="I3280" s="57"/>
    </row>
    <row r="3281" spans="6:9" s="58" customFormat="1" ht="12.75">
      <c r="F3281" s="57"/>
      <c r="I3281" s="57"/>
    </row>
    <row r="3282" spans="6:9" s="58" customFormat="1" ht="12.75">
      <c r="F3282" s="57"/>
      <c r="I3282" s="57"/>
    </row>
    <row r="3283" spans="6:9" s="58" customFormat="1" ht="12.75">
      <c r="F3283" s="57"/>
      <c r="I3283" s="57"/>
    </row>
    <row r="3284" spans="6:9" s="58" customFormat="1" ht="12.75">
      <c r="F3284" s="57"/>
      <c r="I3284" s="57"/>
    </row>
    <row r="3285" spans="6:9" s="58" customFormat="1" ht="12.75">
      <c r="F3285" s="57"/>
      <c r="I3285" s="57"/>
    </row>
    <row r="3286" spans="6:9" s="58" customFormat="1" ht="12.75">
      <c r="F3286" s="57"/>
      <c r="I3286" s="57"/>
    </row>
    <row r="3287" spans="6:9" s="58" customFormat="1" ht="12.75">
      <c r="F3287" s="57"/>
      <c r="I3287" s="57"/>
    </row>
    <row r="3288" spans="6:9" s="58" customFormat="1" ht="12.75">
      <c r="F3288" s="57"/>
      <c r="I3288" s="57"/>
    </row>
    <row r="3289" spans="6:9" s="58" customFormat="1" ht="12.75">
      <c r="F3289" s="57"/>
      <c r="I3289" s="57"/>
    </row>
    <row r="3290" spans="6:9" s="58" customFormat="1" ht="12.75">
      <c r="F3290" s="57"/>
      <c r="I3290" s="57"/>
    </row>
    <row r="3291" spans="6:9" s="58" customFormat="1" ht="12.75">
      <c r="F3291" s="57"/>
      <c r="I3291" s="57"/>
    </row>
    <row r="3292" spans="6:9" s="58" customFormat="1" ht="12.75">
      <c r="F3292" s="57"/>
      <c r="I3292" s="57"/>
    </row>
    <row r="3293" spans="6:9" s="58" customFormat="1" ht="12.75">
      <c r="F3293" s="57"/>
      <c r="I3293" s="57"/>
    </row>
    <row r="3294" spans="6:9" s="58" customFormat="1" ht="12.75">
      <c r="F3294" s="57"/>
      <c r="I3294" s="57"/>
    </row>
    <row r="3295" spans="6:9" s="58" customFormat="1" ht="12.75">
      <c r="F3295" s="57"/>
      <c r="I3295" s="57"/>
    </row>
    <row r="3296" spans="6:9" s="58" customFormat="1" ht="12.75">
      <c r="F3296" s="57"/>
      <c r="I3296" s="57"/>
    </row>
    <row r="3297" spans="6:9" s="58" customFormat="1" ht="12.75">
      <c r="F3297" s="57"/>
      <c r="I3297" s="57"/>
    </row>
    <row r="3298" spans="6:9" s="58" customFormat="1" ht="12.75">
      <c r="F3298" s="57"/>
      <c r="I3298" s="57"/>
    </row>
    <row r="3299" spans="6:9" s="58" customFormat="1" ht="12.75">
      <c r="F3299" s="57"/>
      <c r="I3299" s="57"/>
    </row>
    <row r="3300" spans="6:9" s="58" customFormat="1" ht="12.75">
      <c r="F3300" s="57"/>
      <c r="I3300" s="57"/>
    </row>
    <row r="3301" spans="6:9" s="58" customFormat="1" ht="12.75">
      <c r="F3301" s="57"/>
      <c r="I3301" s="57"/>
    </row>
    <row r="3302" spans="6:9" s="58" customFormat="1" ht="12.75">
      <c r="F3302" s="57"/>
      <c r="I3302" s="57"/>
    </row>
    <row r="3303" spans="6:9" s="58" customFormat="1" ht="12.75">
      <c r="F3303" s="57"/>
      <c r="I3303" s="57"/>
    </row>
    <row r="3304" spans="6:9" s="58" customFormat="1" ht="12.75">
      <c r="F3304" s="57"/>
      <c r="I3304" s="57"/>
    </row>
    <row r="3305" spans="6:9" s="58" customFormat="1" ht="12.75">
      <c r="F3305" s="57"/>
      <c r="I3305" s="57"/>
    </row>
    <row r="3306" spans="6:9" s="58" customFormat="1" ht="12.75">
      <c r="F3306" s="57"/>
      <c r="I3306" s="57"/>
    </row>
    <row r="3307" spans="6:9" s="58" customFormat="1" ht="12.75">
      <c r="F3307" s="57"/>
      <c r="I3307" s="57"/>
    </row>
    <row r="3308" spans="6:9" s="58" customFormat="1" ht="12.75">
      <c r="F3308" s="57"/>
      <c r="I3308" s="57"/>
    </row>
    <row r="3309" spans="6:9" s="58" customFormat="1" ht="12.75">
      <c r="F3309" s="57"/>
      <c r="I3309" s="57"/>
    </row>
    <row r="3310" spans="6:9" s="58" customFormat="1" ht="12.75">
      <c r="F3310" s="57"/>
      <c r="I3310" s="57"/>
    </row>
    <row r="3311" spans="6:9" s="58" customFormat="1" ht="12.75">
      <c r="F3311" s="57"/>
      <c r="I3311" s="57"/>
    </row>
    <row r="3312" spans="6:9" s="58" customFormat="1" ht="12.75">
      <c r="F3312" s="57"/>
      <c r="I3312" s="57"/>
    </row>
    <row r="3313" spans="6:9" s="58" customFormat="1" ht="12.75">
      <c r="F3313" s="57"/>
      <c r="I3313" s="57"/>
    </row>
    <row r="3314" spans="6:9" s="58" customFormat="1" ht="12.75">
      <c r="F3314" s="57"/>
      <c r="I3314" s="57"/>
    </row>
    <row r="3315" spans="6:9" s="58" customFormat="1" ht="12.75">
      <c r="F3315" s="57"/>
      <c r="I3315" s="57"/>
    </row>
    <row r="3316" spans="6:9" s="58" customFormat="1" ht="12.75">
      <c r="F3316" s="57"/>
      <c r="I3316" s="57"/>
    </row>
    <row r="3317" spans="6:9" s="58" customFormat="1" ht="12.75">
      <c r="F3317" s="57"/>
      <c r="I3317" s="57"/>
    </row>
    <row r="3318" spans="6:9" s="58" customFormat="1" ht="12.75">
      <c r="F3318" s="57"/>
      <c r="I3318" s="57"/>
    </row>
    <row r="3319" spans="6:9" s="58" customFormat="1" ht="12.75">
      <c r="F3319" s="57"/>
      <c r="I3319" s="57"/>
    </row>
    <row r="3320" spans="6:9" s="58" customFormat="1" ht="12.75">
      <c r="F3320" s="57"/>
      <c r="I3320" s="57"/>
    </row>
    <row r="3321" spans="6:9" s="58" customFormat="1" ht="12.75">
      <c r="F3321" s="57"/>
      <c r="I3321" s="57"/>
    </row>
    <row r="3322" spans="6:9" s="58" customFormat="1" ht="12.75">
      <c r="F3322" s="57"/>
      <c r="I3322" s="57"/>
    </row>
    <row r="3323" spans="6:9" s="58" customFormat="1" ht="12.75">
      <c r="F3323" s="57"/>
      <c r="I3323" s="57"/>
    </row>
    <row r="3324" spans="6:9" s="58" customFormat="1" ht="12.75">
      <c r="F3324" s="57"/>
      <c r="I3324" s="57"/>
    </row>
    <row r="3325" spans="6:9" s="58" customFormat="1" ht="12.75">
      <c r="F3325" s="57"/>
      <c r="I3325" s="57"/>
    </row>
    <row r="3326" spans="6:9" s="58" customFormat="1" ht="12.75">
      <c r="F3326" s="57"/>
      <c r="I3326" s="57"/>
    </row>
    <row r="3327" spans="6:9" s="58" customFormat="1" ht="12.75">
      <c r="F3327" s="57"/>
      <c r="I3327" s="57"/>
    </row>
    <row r="3328" spans="6:9" s="58" customFormat="1" ht="12.75">
      <c r="F3328" s="57"/>
      <c r="I3328" s="57"/>
    </row>
    <row r="3329" spans="6:9" s="58" customFormat="1" ht="12.75">
      <c r="F3329" s="57"/>
      <c r="I3329" s="57"/>
    </row>
    <row r="3330" spans="6:9" s="58" customFormat="1" ht="12.75">
      <c r="F3330" s="57"/>
      <c r="I3330" s="57"/>
    </row>
    <row r="3331" spans="6:9" s="58" customFormat="1" ht="12.75">
      <c r="F3331" s="57"/>
      <c r="I3331" s="57"/>
    </row>
    <row r="3332" spans="6:9" s="58" customFormat="1" ht="12.75">
      <c r="F3332" s="57"/>
      <c r="I3332" s="57"/>
    </row>
    <row r="3333" spans="6:9" s="58" customFormat="1" ht="12.75">
      <c r="F3333" s="57"/>
      <c r="I3333" s="57"/>
    </row>
    <row r="3334" spans="6:9" s="58" customFormat="1" ht="12.75">
      <c r="F3334" s="57"/>
      <c r="I3334" s="57"/>
    </row>
    <row r="3335" spans="6:9" s="58" customFormat="1" ht="12.75">
      <c r="F3335" s="57"/>
      <c r="I3335" s="57"/>
    </row>
    <row r="3336" spans="6:9" s="58" customFormat="1" ht="12.75">
      <c r="F3336" s="57"/>
      <c r="I3336" s="57"/>
    </row>
    <row r="3337" spans="6:9" s="58" customFormat="1" ht="12.75">
      <c r="F3337" s="57"/>
      <c r="I3337" s="57"/>
    </row>
    <row r="3338" spans="6:9" s="58" customFormat="1" ht="12.75">
      <c r="F3338" s="57"/>
      <c r="I3338" s="57"/>
    </row>
    <row r="3339" spans="6:9" s="58" customFormat="1" ht="12.75">
      <c r="F3339" s="57"/>
      <c r="I3339" s="57"/>
    </row>
    <row r="3340" spans="6:9" s="58" customFormat="1" ht="12.75">
      <c r="F3340" s="57"/>
      <c r="I3340" s="57"/>
    </row>
    <row r="3341" spans="6:9" s="58" customFormat="1" ht="12.75">
      <c r="F3341" s="57"/>
      <c r="I3341" s="57"/>
    </row>
    <row r="3342" spans="6:9" s="58" customFormat="1" ht="12.75">
      <c r="F3342" s="57"/>
      <c r="I3342" s="57"/>
    </row>
    <row r="3343" spans="6:9" s="58" customFormat="1" ht="12.75">
      <c r="F3343" s="57"/>
      <c r="I3343" s="57"/>
    </row>
    <row r="3344" spans="6:9" s="58" customFormat="1" ht="12.75">
      <c r="F3344" s="57"/>
      <c r="I3344" s="57"/>
    </row>
    <row r="3345" spans="6:9" s="58" customFormat="1" ht="12.75">
      <c r="F3345" s="57"/>
      <c r="I3345" s="57"/>
    </row>
    <row r="3346" spans="6:9" s="58" customFormat="1" ht="12.75">
      <c r="F3346" s="57"/>
      <c r="I3346" s="57"/>
    </row>
    <row r="3347" spans="6:9" s="58" customFormat="1" ht="12.75">
      <c r="F3347" s="57"/>
      <c r="I3347" s="57"/>
    </row>
    <row r="3348" spans="6:9" s="58" customFormat="1" ht="12.75">
      <c r="F3348" s="57"/>
      <c r="I3348" s="57"/>
    </row>
    <row r="3349" spans="6:9" s="58" customFormat="1" ht="12.75">
      <c r="F3349" s="57"/>
      <c r="I3349" s="57"/>
    </row>
    <row r="3350" spans="6:9" s="58" customFormat="1" ht="12.75">
      <c r="F3350" s="57"/>
      <c r="I3350" s="57"/>
    </row>
    <row r="3351" spans="6:9" s="58" customFormat="1" ht="12.75">
      <c r="F3351" s="57"/>
      <c r="I3351" s="57"/>
    </row>
    <row r="3352" spans="6:9" s="58" customFormat="1" ht="12.75">
      <c r="F3352" s="57"/>
      <c r="I3352" s="57"/>
    </row>
    <row r="3353" spans="6:9" s="58" customFormat="1" ht="12.75">
      <c r="F3353" s="57"/>
      <c r="I3353" s="57"/>
    </row>
    <row r="3354" spans="6:9" s="58" customFormat="1" ht="12.75">
      <c r="F3354" s="57"/>
      <c r="I3354" s="57"/>
    </row>
    <row r="3355" spans="6:9" s="58" customFormat="1" ht="12.75">
      <c r="F3355" s="57"/>
      <c r="I3355" s="57"/>
    </row>
    <row r="3356" spans="6:9" s="58" customFormat="1" ht="12.75">
      <c r="F3356" s="57"/>
      <c r="I3356" s="57"/>
    </row>
    <row r="3357" spans="6:9" s="58" customFormat="1" ht="12.75">
      <c r="F3357" s="57"/>
      <c r="I3357" s="57"/>
    </row>
    <row r="3358" spans="6:9" s="58" customFormat="1" ht="12.75">
      <c r="F3358" s="57"/>
      <c r="I3358" s="57"/>
    </row>
    <row r="3359" spans="6:9" s="58" customFormat="1" ht="12.75">
      <c r="F3359" s="57"/>
      <c r="I3359" s="57"/>
    </row>
    <row r="3360" spans="6:9" s="58" customFormat="1" ht="12.75">
      <c r="F3360" s="57"/>
      <c r="I3360" s="57"/>
    </row>
    <row r="3361" spans="6:9" s="58" customFormat="1" ht="12.75">
      <c r="F3361" s="57"/>
      <c r="I3361" s="57"/>
    </row>
    <row r="3362" spans="6:9" s="58" customFormat="1" ht="12.75">
      <c r="F3362" s="57"/>
      <c r="I3362" s="57"/>
    </row>
    <row r="3363" spans="6:9" s="58" customFormat="1" ht="12.75">
      <c r="F3363" s="57"/>
      <c r="I3363" s="57"/>
    </row>
    <row r="3364" spans="6:9" s="58" customFormat="1" ht="12.75">
      <c r="F3364" s="57"/>
      <c r="I3364" s="57"/>
    </row>
    <row r="3365" spans="6:9" s="58" customFormat="1" ht="12.75">
      <c r="F3365" s="57"/>
      <c r="I3365" s="57"/>
    </row>
    <row r="3366" spans="6:9" s="58" customFormat="1" ht="12.75">
      <c r="F3366" s="57"/>
      <c r="I3366" s="57"/>
    </row>
    <row r="3367" spans="6:9" s="58" customFormat="1" ht="12.75">
      <c r="F3367" s="57"/>
      <c r="I3367" s="57"/>
    </row>
    <row r="3368" spans="6:9" s="58" customFormat="1" ht="12.75">
      <c r="F3368" s="57"/>
      <c r="I3368" s="57"/>
    </row>
    <row r="3369" spans="6:9" s="58" customFormat="1" ht="12.75">
      <c r="F3369" s="57"/>
      <c r="I3369" s="57"/>
    </row>
    <row r="3370" spans="6:9" s="58" customFormat="1" ht="12.75">
      <c r="F3370" s="57"/>
      <c r="I3370" s="57"/>
    </row>
    <row r="3371" spans="6:9" s="58" customFormat="1" ht="12.75">
      <c r="F3371" s="57"/>
      <c r="I3371" s="57"/>
    </row>
    <row r="3372" spans="6:9" s="58" customFormat="1" ht="12.75">
      <c r="F3372" s="57"/>
      <c r="I3372" s="57"/>
    </row>
    <row r="3373" spans="6:9" s="58" customFormat="1" ht="12.75">
      <c r="F3373" s="57"/>
      <c r="I3373" s="57"/>
    </row>
    <row r="3374" spans="6:9" s="58" customFormat="1" ht="12.75">
      <c r="F3374" s="57"/>
      <c r="I3374" s="57"/>
    </row>
    <row r="3375" spans="6:9" s="58" customFormat="1" ht="12.75">
      <c r="F3375" s="57"/>
      <c r="I3375" s="57"/>
    </row>
    <row r="3376" spans="6:9" s="58" customFormat="1" ht="12.75">
      <c r="F3376" s="57"/>
      <c r="I3376" s="57"/>
    </row>
    <row r="3377" spans="6:9" s="58" customFormat="1" ht="12.75">
      <c r="F3377" s="57"/>
      <c r="I3377" s="57"/>
    </row>
    <row r="3378" spans="6:9" s="58" customFormat="1" ht="12.75">
      <c r="F3378" s="57"/>
      <c r="I3378" s="57"/>
    </row>
    <row r="3379" spans="6:9" s="58" customFormat="1" ht="12.75">
      <c r="F3379" s="57"/>
      <c r="I3379" s="57"/>
    </row>
    <row r="3380" spans="6:9" s="58" customFormat="1" ht="12.75">
      <c r="F3380" s="57"/>
      <c r="I3380" s="57"/>
    </row>
    <row r="3381" spans="6:9" s="58" customFormat="1" ht="12.75">
      <c r="F3381" s="57"/>
      <c r="I3381" s="57"/>
    </row>
    <row r="3382" spans="6:9" s="58" customFormat="1" ht="12.75">
      <c r="F3382" s="57"/>
      <c r="I3382" s="57"/>
    </row>
    <row r="3383" spans="6:9" s="58" customFormat="1" ht="12.75">
      <c r="F3383" s="57"/>
      <c r="I3383" s="57"/>
    </row>
    <row r="3384" spans="6:9" s="58" customFormat="1" ht="12.75">
      <c r="F3384" s="57"/>
      <c r="I3384" s="57"/>
    </row>
    <row r="3385" spans="6:9" s="58" customFormat="1" ht="12.75">
      <c r="F3385" s="57"/>
      <c r="I3385" s="57"/>
    </row>
    <row r="3386" spans="6:9" s="58" customFormat="1" ht="12.75">
      <c r="F3386" s="57"/>
      <c r="I3386" s="57"/>
    </row>
    <row r="3387" spans="6:9" s="58" customFormat="1" ht="12.75">
      <c r="F3387" s="57"/>
      <c r="I3387" s="57"/>
    </row>
    <row r="3388" spans="6:9" s="58" customFormat="1" ht="12.75">
      <c r="F3388" s="57"/>
      <c r="I3388" s="57"/>
    </row>
    <row r="3389" spans="6:9" s="58" customFormat="1" ht="12.75">
      <c r="F3389" s="57"/>
      <c r="I3389" s="57"/>
    </row>
    <row r="3390" spans="6:9" s="58" customFormat="1" ht="12.75">
      <c r="F3390" s="57"/>
      <c r="I3390" s="57"/>
    </row>
    <row r="3391" spans="6:9" s="58" customFormat="1" ht="12.75">
      <c r="F3391" s="57"/>
      <c r="I3391" s="57"/>
    </row>
    <row r="3392" spans="6:9" s="58" customFormat="1" ht="12.75">
      <c r="F3392" s="57"/>
      <c r="I3392" s="57"/>
    </row>
    <row r="3393" spans="6:9" s="58" customFormat="1" ht="12.75">
      <c r="F3393" s="57"/>
      <c r="I3393" s="57"/>
    </row>
    <row r="3394" spans="6:9" s="58" customFormat="1" ht="12.75">
      <c r="F3394" s="57"/>
      <c r="I3394" s="57"/>
    </row>
    <row r="3395" spans="6:9" s="58" customFormat="1" ht="12.75">
      <c r="F3395" s="57"/>
      <c r="I3395" s="57"/>
    </row>
    <row r="3396" spans="6:9" s="58" customFormat="1" ht="12.75">
      <c r="F3396" s="57"/>
      <c r="I3396" s="57"/>
    </row>
    <row r="3397" spans="6:9" s="58" customFormat="1" ht="12.75">
      <c r="F3397" s="57"/>
      <c r="I3397" s="57"/>
    </row>
    <row r="3398" spans="6:9" s="58" customFormat="1" ht="12.75">
      <c r="F3398" s="57"/>
      <c r="I3398" s="57"/>
    </row>
    <row r="3399" spans="6:9" s="58" customFormat="1" ht="12.75">
      <c r="F3399" s="57"/>
      <c r="I3399" s="57"/>
    </row>
    <row r="3400" spans="6:9" s="58" customFormat="1" ht="12.75">
      <c r="F3400" s="57"/>
      <c r="I3400" s="57"/>
    </row>
    <row r="3401" spans="6:9" s="58" customFormat="1" ht="12.75">
      <c r="F3401" s="57"/>
      <c r="I3401" s="57"/>
    </row>
    <row r="3402" spans="6:9" s="58" customFormat="1" ht="12.75">
      <c r="F3402" s="57"/>
      <c r="I3402" s="57"/>
    </row>
    <row r="3403" spans="6:9" s="58" customFormat="1" ht="12.75">
      <c r="F3403" s="57"/>
      <c r="I3403" s="57"/>
    </row>
    <row r="3404" spans="6:9" s="58" customFormat="1" ht="12.75">
      <c r="F3404" s="57"/>
      <c r="I3404" s="57"/>
    </row>
    <row r="3405" spans="6:9" s="58" customFormat="1" ht="12.75">
      <c r="F3405" s="57"/>
      <c r="I3405" s="57"/>
    </row>
    <row r="3406" spans="6:9" s="58" customFormat="1" ht="12.75">
      <c r="F3406" s="57"/>
      <c r="I3406" s="57"/>
    </row>
    <row r="3407" spans="6:9" s="58" customFormat="1" ht="12.75">
      <c r="F3407" s="57"/>
      <c r="I3407" s="57"/>
    </row>
    <row r="3408" spans="6:9" s="58" customFormat="1" ht="12.75">
      <c r="F3408" s="57"/>
      <c r="I3408" s="57"/>
    </row>
    <row r="3409" spans="6:9" s="58" customFormat="1" ht="12.75">
      <c r="F3409" s="57"/>
      <c r="I3409" s="57"/>
    </row>
    <row r="3410" spans="6:9" s="58" customFormat="1" ht="12.75">
      <c r="F3410" s="57"/>
      <c r="I3410" s="57"/>
    </row>
    <row r="3411" spans="6:9" s="58" customFormat="1" ht="12.75">
      <c r="F3411" s="57"/>
      <c r="I3411" s="57"/>
    </row>
    <row r="3412" spans="6:9" s="58" customFormat="1" ht="12.75">
      <c r="F3412" s="57"/>
      <c r="I3412" s="57"/>
    </row>
    <row r="3413" spans="6:9" s="58" customFormat="1" ht="12.75">
      <c r="F3413" s="57"/>
      <c r="I3413" s="57"/>
    </row>
    <row r="3414" spans="6:9" s="58" customFormat="1" ht="12.75">
      <c r="F3414" s="57"/>
      <c r="I3414" s="57"/>
    </row>
    <row r="3415" spans="6:9" s="58" customFormat="1" ht="12.75">
      <c r="F3415" s="57"/>
      <c r="I3415" s="57"/>
    </row>
    <row r="3416" spans="6:9" s="58" customFormat="1" ht="12.75">
      <c r="F3416" s="57"/>
      <c r="I3416" s="57"/>
    </row>
    <row r="3417" spans="6:9" s="58" customFormat="1" ht="12.75">
      <c r="F3417" s="57"/>
      <c r="I3417" s="57"/>
    </row>
    <row r="3418" spans="6:9" s="58" customFormat="1" ht="12.75">
      <c r="F3418" s="57"/>
      <c r="I3418" s="57"/>
    </row>
    <row r="3419" spans="6:9" s="58" customFormat="1" ht="12.75">
      <c r="F3419" s="57"/>
      <c r="I3419" s="57"/>
    </row>
    <row r="3420" spans="6:9" s="58" customFormat="1" ht="12.75">
      <c r="F3420" s="57"/>
      <c r="I3420" s="57"/>
    </row>
    <row r="3421" spans="6:9" s="58" customFormat="1" ht="12.75">
      <c r="F3421" s="57"/>
      <c r="I3421" s="57"/>
    </row>
    <row r="3422" spans="6:9" s="58" customFormat="1" ht="12.75">
      <c r="F3422" s="57"/>
      <c r="I3422" s="57"/>
    </row>
    <row r="3423" spans="6:9" s="58" customFormat="1" ht="12.75">
      <c r="F3423" s="57"/>
      <c r="I3423" s="57"/>
    </row>
    <row r="3424" spans="6:9" s="58" customFormat="1" ht="12.75">
      <c r="F3424" s="57"/>
      <c r="I3424" s="57"/>
    </row>
    <row r="3425" spans="6:9" s="58" customFormat="1" ht="12.75">
      <c r="F3425" s="57"/>
      <c r="I3425" s="57"/>
    </row>
    <row r="3426" spans="6:9" s="58" customFormat="1" ht="12.75">
      <c r="F3426" s="57"/>
      <c r="I3426" s="57"/>
    </row>
    <row r="3427" spans="6:9" s="58" customFormat="1" ht="12.75">
      <c r="F3427" s="57"/>
      <c r="I3427" s="57"/>
    </row>
    <row r="3428" spans="6:9" s="58" customFormat="1" ht="12.75">
      <c r="F3428" s="57"/>
      <c r="I3428" s="57"/>
    </row>
    <row r="3429" spans="6:9" s="58" customFormat="1" ht="12.75">
      <c r="F3429" s="57"/>
      <c r="I3429" s="57"/>
    </row>
    <row r="3430" spans="6:9" s="58" customFormat="1" ht="12.75">
      <c r="F3430" s="57"/>
      <c r="I3430" s="57"/>
    </row>
    <row r="3431" spans="6:9" s="58" customFormat="1" ht="12.75">
      <c r="F3431" s="57"/>
      <c r="I3431" s="57"/>
    </row>
    <row r="3432" spans="6:9" s="58" customFormat="1" ht="12.75">
      <c r="F3432" s="57"/>
      <c r="I3432" s="57"/>
    </row>
    <row r="3433" spans="6:9" s="58" customFormat="1" ht="12.75">
      <c r="F3433" s="57"/>
      <c r="I3433" s="57"/>
    </row>
    <row r="3434" spans="6:9" s="58" customFormat="1" ht="12.75">
      <c r="F3434" s="57"/>
      <c r="I3434" s="57"/>
    </row>
    <row r="3435" spans="6:9" s="58" customFormat="1" ht="12.75">
      <c r="F3435" s="57"/>
      <c r="I3435" s="57"/>
    </row>
    <row r="3436" spans="6:9" s="58" customFormat="1" ht="12.75">
      <c r="F3436" s="57"/>
      <c r="I3436" s="57"/>
    </row>
    <row r="3437" spans="6:9" s="58" customFormat="1" ht="12.75">
      <c r="F3437" s="57"/>
      <c r="I3437" s="57"/>
    </row>
    <row r="3438" spans="6:9" s="58" customFormat="1" ht="12.75">
      <c r="F3438" s="57"/>
      <c r="I3438" s="57"/>
    </row>
    <row r="3439" spans="6:9" s="58" customFormat="1" ht="12.75">
      <c r="F3439" s="57"/>
      <c r="I3439" s="57"/>
    </row>
    <row r="3440" spans="6:9" s="58" customFormat="1" ht="12.75">
      <c r="F3440" s="57"/>
      <c r="I3440" s="57"/>
    </row>
    <row r="3441" spans="6:9" s="58" customFormat="1" ht="12.75">
      <c r="F3441" s="57"/>
      <c r="I3441" s="57"/>
    </row>
    <row r="3442" spans="6:9" s="58" customFormat="1" ht="12.75">
      <c r="F3442" s="57"/>
      <c r="I3442" s="57"/>
    </row>
    <row r="3443" spans="6:9" s="58" customFormat="1" ht="12.75">
      <c r="F3443" s="57"/>
      <c r="I3443" s="57"/>
    </row>
    <row r="3444" spans="6:9" s="58" customFormat="1" ht="12.75">
      <c r="F3444" s="57"/>
      <c r="I3444" s="57"/>
    </row>
    <row r="3445" spans="6:9" s="58" customFormat="1" ht="12.75">
      <c r="F3445" s="57"/>
      <c r="I3445" s="57"/>
    </row>
    <row r="3446" spans="6:9" s="58" customFormat="1" ht="12.75">
      <c r="F3446" s="57"/>
      <c r="I3446" s="57"/>
    </row>
    <row r="3447" spans="6:9" s="58" customFormat="1" ht="12.75">
      <c r="F3447" s="57"/>
      <c r="I3447" s="57"/>
    </row>
    <row r="3448" spans="6:9" s="58" customFormat="1" ht="12.75">
      <c r="F3448" s="57"/>
      <c r="I3448" s="57"/>
    </row>
    <row r="3449" spans="6:9" s="58" customFormat="1" ht="12.75">
      <c r="F3449" s="57"/>
      <c r="I3449" s="57"/>
    </row>
    <row r="3450" spans="6:9" s="58" customFormat="1" ht="12.75">
      <c r="F3450" s="57"/>
      <c r="I3450" s="57"/>
    </row>
    <row r="3451" spans="6:9" s="58" customFormat="1" ht="12.75">
      <c r="F3451" s="57"/>
      <c r="I3451" s="57"/>
    </row>
    <row r="3452" spans="6:9" s="58" customFormat="1" ht="12.75">
      <c r="F3452" s="57"/>
      <c r="I3452" s="57"/>
    </row>
    <row r="3453" spans="6:9" s="58" customFormat="1" ht="12.75">
      <c r="F3453" s="57"/>
      <c r="I3453" s="57"/>
    </row>
    <row r="3454" spans="6:9" s="58" customFormat="1" ht="12.75">
      <c r="F3454" s="57"/>
      <c r="I3454" s="57"/>
    </row>
    <row r="3455" spans="6:9" s="58" customFormat="1" ht="12.75">
      <c r="F3455" s="57"/>
      <c r="I3455" s="57"/>
    </row>
    <row r="3456" spans="6:9" s="58" customFormat="1" ht="12.75">
      <c r="F3456" s="57"/>
      <c r="I3456" s="57"/>
    </row>
    <row r="3457" spans="6:9" s="58" customFormat="1" ht="12.75">
      <c r="F3457" s="57"/>
      <c r="I3457" s="57"/>
    </row>
    <row r="3458" spans="6:9" s="58" customFormat="1" ht="12.75">
      <c r="F3458" s="57"/>
      <c r="I3458" s="57"/>
    </row>
    <row r="3459" spans="6:9" s="58" customFormat="1" ht="12.75">
      <c r="F3459" s="57"/>
      <c r="I3459" s="57"/>
    </row>
    <row r="3460" spans="6:9" s="58" customFormat="1" ht="12.75">
      <c r="F3460" s="57"/>
      <c r="I3460" s="57"/>
    </row>
    <row r="3461" spans="6:9" s="58" customFormat="1" ht="12.75">
      <c r="F3461" s="57"/>
      <c r="I3461" s="57"/>
    </row>
    <row r="3462" spans="6:9" s="58" customFormat="1" ht="12.75">
      <c r="F3462" s="57"/>
      <c r="I3462" s="57"/>
    </row>
    <row r="3463" spans="6:9" s="58" customFormat="1" ht="12.75">
      <c r="F3463" s="57"/>
      <c r="I3463" s="57"/>
    </row>
    <row r="3464" spans="6:9" s="58" customFormat="1" ht="12.75">
      <c r="F3464" s="57"/>
      <c r="I3464" s="57"/>
    </row>
    <row r="3465" spans="6:9" s="58" customFormat="1" ht="12.75">
      <c r="F3465" s="57"/>
      <c r="I3465" s="57"/>
    </row>
    <row r="3466" spans="6:9" s="58" customFormat="1" ht="12.75">
      <c r="F3466" s="57"/>
      <c r="I3466" s="57"/>
    </row>
    <row r="3467" spans="6:9" s="58" customFormat="1" ht="12.75">
      <c r="F3467" s="57"/>
      <c r="I3467" s="57"/>
    </row>
    <row r="3468" spans="6:9" s="58" customFormat="1" ht="12.75">
      <c r="F3468" s="57"/>
      <c r="I3468" s="57"/>
    </row>
    <row r="3469" spans="6:9" s="58" customFormat="1" ht="12.75">
      <c r="F3469" s="57"/>
      <c r="I3469" s="57"/>
    </row>
    <row r="3470" spans="6:9" s="58" customFormat="1" ht="12.75">
      <c r="F3470" s="57"/>
      <c r="I3470" s="57"/>
    </row>
    <row r="3471" spans="6:9" s="58" customFormat="1" ht="12.75">
      <c r="F3471" s="57"/>
      <c r="I3471" s="57"/>
    </row>
    <row r="3472" spans="6:9" s="58" customFormat="1" ht="12.75">
      <c r="F3472" s="57"/>
      <c r="I3472" s="57"/>
    </row>
    <row r="3473" spans="6:9" s="58" customFormat="1" ht="12.75">
      <c r="F3473" s="57"/>
      <c r="I3473" s="57"/>
    </row>
    <row r="3474" spans="6:9" s="58" customFormat="1" ht="12.75">
      <c r="F3474" s="57"/>
      <c r="I3474" s="57"/>
    </row>
    <row r="3475" spans="6:9" s="58" customFormat="1" ht="12.75">
      <c r="F3475" s="57"/>
      <c r="I3475" s="57"/>
    </row>
    <row r="3476" spans="6:9" s="58" customFormat="1" ht="12.75">
      <c r="F3476" s="57"/>
      <c r="I3476" s="57"/>
    </row>
    <row r="3477" spans="6:9" s="58" customFormat="1" ht="12.75">
      <c r="F3477" s="57"/>
      <c r="I3477" s="57"/>
    </row>
    <row r="3478" spans="6:9" s="58" customFormat="1" ht="12.75">
      <c r="F3478" s="57"/>
      <c r="I3478" s="57"/>
    </row>
    <row r="3479" spans="6:9" s="58" customFormat="1" ht="12.75">
      <c r="F3479" s="57"/>
      <c r="I3479" s="57"/>
    </row>
    <row r="3480" spans="6:9" s="58" customFormat="1" ht="12.75">
      <c r="F3480" s="57"/>
      <c r="I3480" s="57"/>
    </row>
    <row r="3481" spans="6:9" s="58" customFormat="1" ht="12.75">
      <c r="F3481" s="57"/>
      <c r="I3481" s="57"/>
    </row>
    <row r="3482" spans="6:9" s="58" customFormat="1" ht="12.75">
      <c r="F3482" s="57"/>
      <c r="I3482" s="57"/>
    </row>
    <row r="3483" spans="6:9" s="58" customFormat="1" ht="12.75">
      <c r="F3483" s="57"/>
      <c r="I3483" s="57"/>
    </row>
    <row r="3484" spans="6:9" s="58" customFormat="1" ht="12.75">
      <c r="F3484" s="57"/>
      <c r="I3484" s="57"/>
    </row>
    <row r="3485" spans="6:9" s="58" customFormat="1" ht="12.75">
      <c r="F3485" s="57"/>
      <c r="I3485" s="57"/>
    </row>
    <row r="3486" spans="6:9" s="58" customFormat="1" ht="12.75">
      <c r="F3486" s="57"/>
      <c r="I3486" s="57"/>
    </row>
    <row r="3487" spans="6:9" s="58" customFormat="1" ht="12.75">
      <c r="F3487" s="57"/>
      <c r="I3487" s="57"/>
    </row>
    <row r="3488" spans="6:9" s="58" customFormat="1" ht="12.75">
      <c r="F3488" s="57"/>
      <c r="I3488" s="57"/>
    </row>
    <row r="3489" spans="6:9" s="58" customFormat="1" ht="12.75">
      <c r="F3489" s="57"/>
      <c r="I3489" s="57"/>
    </row>
    <row r="3490" spans="6:9" s="58" customFormat="1" ht="12.75">
      <c r="F3490" s="57"/>
      <c r="I3490" s="57"/>
    </row>
    <row r="3491" spans="6:9" s="58" customFormat="1" ht="12.75">
      <c r="F3491" s="57"/>
      <c r="I3491" s="57"/>
    </row>
    <row r="3492" spans="6:9" s="58" customFormat="1" ht="12.75">
      <c r="F3492" s="57"/>
      <c r="I3492" s="57"/>
    </row>
    <row r="3493" spans="6:9" s="58" customFormat="1" ht="12.75">
      <c r="F3493" s="57"/>
      <c r="I3493" s="57"/>
    </row>
    <row r="3494" spans="6:9" s="58" customFormat="1" ht="12.75">
      <c r="F3494" s="57"/>
      <c r="I3494" s="57"/>
    </row>
    <row r="3495" spans="6:9" s="58" customFormat="1" ht="12.75">
      <c r="F3495" s="57"/>
      <c r="I3495" s="57"/>
    </row>
    <row r="3496" spans="6:9" s="58" customFormat="1" ht="12.75">
      <c r="F3496" s="57"/>
      <c r="I3496" s="57"/>
    </row>
    <row r="3497" spans="6:9" s="58" customFormat="1" ht="12.75">
      <c r="F3497" s="57"/>
      <c r="I3497" s="57"/>
    </row>
    <row r="3498" spans="6:9" s="58" customFormat="1" ht="12.75">
      <c r="F3498" s="57"/>
      <c r="I3498" s="57"/>
    </row>
    <row r="3499" spans="6:9" s="58" customFormat="1" ht="12.75">
      <c r="F3499" s="57"/>
      <c r="I3499" s="57"/>
    </row>
    <row r="3500" spans="6:9" s="58" customFormat="1" ht="12.75">
      <c r="F3500" s="57"/>
      <c r="I3500" s="57"/>
    </row>
    <row r="3501" spans="6:9" s="58" customFormat="1" ht="12.75">
      <c r="F3501" s="57"/>
      <c r="I3501" s="57"/>
    </row>
    <row r="3502" spans="6:9" s="58" customFormat="1" ht="12.75">
      <c r="F3502" s="57"/>
      <c r="I3502" s="57"/>
    </row>
    <row r="3503" spans="6:9" s="58" customFormat="1" ht="12.75">
      <c r="F3503" s="57"/>
      <c r="I3503" s="57"/>
    </row>
    <row r="3504" spans="6:9" s="58" customFormat="1" ht="12.75">
      <c r="F3504" s="57"/>
      <c r="I3504" s="57"/>
    </row>
    <row r="3505" spans="6:9" s="58" customFormat="1" ht="12.75">
      <c r="F3505" s="57"/>
      <c r="I3505" s="57"/>
    </row>
    <row r="3506" spans="6:9" s="58" customFormat="1" ht="12.75">
      <c r="F3506" s="57"/>
      <c r="I3506" s="57"/>
    </row>
    <row r="3507" spans="6:9" s="58" customFormat="1" ht="12.75">
      <c r="F3507" s="57"/>
      <c r="I3507" s="57"/>
    </row>
    <row r="3508" spans="6:9" s="58" customFormat="1" ht="12.75">
      <c r="F3508" s="57"/>
      <c r="I3508" s="57"/>
    </row>
    <row r="3509" spans="6:9" s="58" customFormat="1" ht="12.75">
      <c r="F3509" s="57"/>
      <c r="I3509" s="57"/>
    </row>
    <row r="3510" spans="6:9" s="58" customFormat="1" ht="12.75">
      <c r="F3510" s="57"/>
      <c r="I3510" s="57"/>
    </row>
    <row r="3511" spans="6:9" s="58" customFormat="1" ht="12.75">
      <c r="F3511" s="57"/>
      <c r="I3511" s="57"/>
    </row>
    <row r="3512" spans="6:9" s="58" customFormat="1" ht="12.75">
      <c r="F3512" s="57"/>
      <c r="I3512" s="57"/>
    </row>
    <row r="3513" spans="6:9" s="58" customFormat="1" ht="12.75">
      <c r="F3513" s="57"/>
      <c r="I3513" s="57"/>
    </row>
    <row r="3514" spans="6:9" s="58" customFormat="1" ht="12.75">
      <c r="F3514" s="57"/>
      <c r="I3514" s="57"/>
    </row>
    <row r="3515" spans="6:9" s="58" customFormat="1" ht="12.75">
      <c r="F3515" s="57"/>
      <c r="I3515" s="57"/>
    </row>
    <row r="3516" spans="6:9" s="58" customFormat="1" ht="12.75">
      <c r="F3516" s="57"/>
      <c r="I3516" s="57"/>
    </row>
    <row r="3517" spans="6:9" s="58" customFormat="1" ht="12.75">
      <c r="F3517" s="57"/>
      <c r="I3517" s="57"/>
    </row>
    <row r="3518" spans="6:9" s="58" customFormat="1" ht="12.75">
      <c r="F3518" s="57"/>
      <c r="I3518" s="57"/>
    </row>
    <row r="3519" spans="6:9" s="58" customFormat="1" ht="12.75">
      <c r="F3519" s="57"/>
      <c r="I3519" s="57"/>
    </row>
    <row r="3520" spans="6:9" s="58" customFormat="1" ht="12.75">
      <c r="F3520" s="57"/>
      <c r="I3520" s="57"/>
    </row>
    <row r="3521" spans="6:9" s="58" customFormat="1" ht="12.75">
      <c r="F3521" s="57"/>
      <c r="I3521" s="57"/>
    </row>
    <row r="3522" spans="6:9" s="58" customFormat="1" ht="12.75">
      <c r="F3522" s="57"/>
      <c r="I3522" s="57"/>
    </row>
    <row r="3523" spans="6:9" s="58" customFormat="1" ht="12.75">
      <c r="F3523" s="57"/>
      <c r="I3523" s="57"/>
    </row>
    <row r="3524" spans="6:9" s="58" customFormat="1" ht="12.75">
      <c r="F3524" s="57"/>
      <c r="I3524" s="57"/>
    </row>
    <row r="3525" spans="6:9" s="58" customFormat="1" ht="12.75">
      <c r="F3525" s="57"/>
      <c r="I3525" s="57"/>
    </row>
    <row r="3526" spans="6:9" s="58" customFormat="1" ht="12.75">
      <c r="F3526" s="57"/>
      <c r="I3526" s="57"/>
    </row>
    <row r="3527" spans="6:9" s="58" customFormat="1" ht="12.75">
      <c r="F3527" s="57"/>
      <c r="I3527" s="57"/>
    </row>
    <row r="3528" spans="6:9" s="58" customFormat="1" ht="12.75">
      <c r="F3528" s="57"/>
      <c r="I3528" s="57"/>
    </row>
    <row r="3529" spans="6:9" s="58" customFormat="1" ht="12.75">
      <c r="F3529" s="57"/>
      <c r="I3529" s="57"/>
    </row>
    <row r="3530" spans="6:9" s="58" customFormat="1" ht="12.75">
      <c r="F3530" s="57"/>
      <c r="I3530" s="57"/>
    </row>
    <row r="3531" spans="6:9" s="58" customFormat="1" ht="12.75">
      <c r="F3531" s="57"/>
      <c r="I3531" s="57"/>
    </row>
    <row r="3532" spans="6:9" s="58" customFormat="1" ht="12.75">
      <c r="F3532" s="57"/>
      <c r="I3532" s="57"/>
    </row>
    <row r="3533" spans="6:9" s="58" customFormat="1" ht="12.75">
      <c r="F3533" s="57"/>
      <c r="I3533" s="57"/>
    </row>
    <row r="3534" spans="6:9" s="58" customFormat="1" ht="12.75">
      <c r="F3534" s="57"/>
      <c r="I3534" s="57"/>
    </row>
    <row r="3535" spans="6:9" s="58" customFormat="1" ht="12.75">
      <c r="F3535" s="57"/>
      <c r="I3535" s="57"/>
    </row>
    <row r="3536" spans="6:9" s="58" customFormat="1" ht="12.75">
      <c r="F3536" s="57"/>
      <c r="I3536" s="57"/>
    </row>
    <row r="3537" spans="6:9" s="58" customFormat="1" ht="12.75">
      <c r="F3537" s="57"/>
      <c r="I3537" s="57"/>
    </row>
    <row r="3538" spans="6:9" s="58" customFormat="1" ht="12.75">
      <c r="F3538" s="57"/>
      <c r="I3538" s="57"/>
    </row>
    <row r="3539" spans="6:9" s="58" customFormat="1" ht="12.75">
      <c r="F3539" s="57"/>
      <c r="I3539" s="57"/>
    </row>
    <row r="3540" spans="6:9" s="58" customFormat="1" ht="12.75">
      <c r="F3540" s="57"/>
      <c r="I3540" s="57"/>
    </row>
    <row r="3541" spans="6:9" s="58" customFormat="1" ht="12.75">
      <c r="F3541" s="57"/>
      <c r="I3541" s="57"/>
    </row>
    <row r="3542" spans="6:9" s="58" customFormat="1" ht="12.75">
      <c r="F3542" s="57"/>
      <c r="I3542" s="57"/>
    </row>
    <row r="3543" spans="6:9" s="58" customFormat="1" ht="12.75">
      <c r="F3543" s="57"/>
      <c r="I3543" s="57"/>
    </row>
    <row r="3544" spans="6:9" s="58" customFormat="1" ht="12.75">
      <c r="F3544" s="57"/>
      <c r="I3544" s="57"/>
    </row>
    <row r="3545" spans="6:9" s="58" customFormat="1" ht="12.75">
      <c r="F3545" s="57"/>
      <c r="I3545" s="57"/>
    </row>
    <row r="3546" spans="6:9" s="58" customFormat="1" ht="12.75">
      <c r="F3546" s="57"/>
      <c r="I3546" s="57"/>
    </row>
    <row r="3547" spans="6:9" s="58" customFormat="1" ht="12.75">
      <c r="F3547" s="57"/>
      <c r="I3547" s="57"/>
    </row>
    <row r="3548" spans="6:9" s="58" customFormat="1" ht="12.75">
      <c r="F3548" s="57"/>
      <c r="I3548" s="57"/>
    </row>
    <row r="3549" spans="6:9" s="58" customFormat="1" ht="12.75">
      <c r="F3549" s="57"/>
      <c r="I3549" s="57"/>
    </row>
    <row r="3550" spans="6:9" s="58" customFormat="1" ht="12.75">
      <c r="F3550" s="57"/>
      <c r="I3550" s="57"/>
    </row>
    <row r="3551" spans="6:9" s="58" customFormat="1" ht="12.75">
      <c r="F3551" s="57"/>
      <c r="I3551" s="57"/>
    </row>
    <row r="3552" spans="6:9" s="58" customFormat="1" ht="12.75">
      <c r="F3552" s="57"/>
      <c r="I3552" s="57"/>
    </row>
    <row r="3553" spans="6:9" s="58" customFormat="1" ht="12.75">
      <c r="F3553" s="57"/>
      <c r="I3553" s="57"/>
    </row>
    <row r="3554" spans="6:9" s="58" customFormat="1" ht="12.75">
      <c r="F3554" s="57"/>
      <c r="I3554" s="57"/>
    </row>
    <row r="3555" spans="6:9" s="58" customFormat="1" ht="12.75">
      <c r="F3555" s="57"/>
      <c r="I3555" s="57"/>
    </row>
    <row r="3556" spans="6:9" s="58" customFormat="1" ht="12.75">
      <c r="F3556" s="57"/>
      <c r="I3556" s="57"/>
    </row>
    <row r="3557" spans="6:9" s="58" customFormat="1" ht="12.75">
      <c r="F3557" s="57"/>
      <c r="I3557" s="57"/>
    </row>
    <row r="3558" spans="6:9" s="58" customFormat="1" ht="12.75">
      <c r="F3558" s="57"/>
      <c r="I3558" s="57"/>
    </row>
    <row r="3559" spans="6:9" s="58" customFormat="1" ht="12.75">
      <c r="F3559" s="57"/>
      <c r="I3559" s="57"/>
    </row>
    <row r="3560" spans="6:9" s="58" customFormat="1" ht="12.75">
      <c r="F3560" s="57"/>
      <c r="I3560" s="57"/>
    </row>
    <row r="3561" spans="6:9" s="58" customFormat="1" ht="12.75">
      <c r="F3561" s="57"/>
      <c r="I3561" s="57"/>
    </row>
    <row r="3562" spans="6:9" s="58" customFormat="1" ht="12.75">
      <c r="F3562" s="57"/>
      <c r="I3562" s="57"/>
    </row>
    <row r="3563" spans="6:9" s="58" customFormat="1" ht="12.75">
      <c r="F3563" s="57"/>
      <c r="I3563" s="57"/>
    </row>
    <row r="3564" spans="6:9" s="58" customFormat="1" ht="12.75">
      <c r="F3564" s="57"/>
      <c r="I3564" s="57"/>
    </row>
    <row r="3565" spans="6:9" s="58" customFormat="1" ht="12.75">
      <c r="F3565" s="57"/>
      <c r="I3565" s="57"/>
    </row>
    <row r="3566" spans="6:9" s="58" customFormat="1" ht="12.75">
      <c r="F3566" s="57"/>
      <c r="I3566" s="57"/>
    </row>
    <row r="3567" spans="6:9" s="58" customFormat="1" ht="12.75">
      <c r="F3567" s="57"/>
      <c r="I3567" s="57"/>
    </row>
    <row r="3568" spans="6:9" s="58" customFormat="1" ht="12.75">
      <c r="F3568" s="57"/>
      <c r="I3568" s="57"/>
    </row>
    <row r="3569" spans="6:9" s="58" customFormat="1" ht="12.75">
      <c r="F3569" s="57"/>
      <c r="I3569" s="57"/>
    </row>
    <row r="3570" spans="6:9" s="58" customFormat="1" ht="12.75">
      <c r="F3570" s="57"/>
      <c r="I3570" s="57"/>
    </row>
    <row r="3571" spans="6:9" s="58" customFormat="1" ht="12.75">
      <c r="F3571" s="57"/>
      <c r="I3571" s="57"/>
    </row>
    <row r="3572" spans="6:9" s="58" customFormat="1" ht="12.75">
      <c r="F3572" s="57"/>
      <c r="I3572" s="57"/>
    </row>
    <row r="3573" spans="6:9" s="58" customFormat="1" ht="12.75">
      <c r="F3573" s="57"/>
      <c r="I3573" s="57"/>
    </row>
    <row r="3574" spans="6:9" s="58" customFormat="1" ht="12.75">
      <c r="F3574" s="57"/>
      <c r="I3574" s="57"/>
    </row>
    <row r="3575" spans="6:9" s="58" customFormat="1" ht="12.75">
      <c r="F3575" s="57"/>
      <c r="I3575" s="57"/>
    </row>
    <row r="3576" spans="6:9" s="58" customFormat="1" ht="12.75">
      <c r="F3576" s="57"/>
      <c r="I3576" s="57"/>
    </row>
    <row r="3577" spans="6:9" s="58" customFormat="1" ht="12.75">
      <c r="F3577" s="57"/>
      <c r="I3577" s="57"/>
    </row>
    <row r="3578" spans="6:9" s="58" customFormat="1" ht="12.75">
      <c r="F3578" s="57"/>
      <c r="I3578" s="57"/>
    </row>
    <row r="3579" spans="6:9" s="58" customFormat="1" ht="12.75">
      <c r="F3579" s="57"/>
      <c r="I3579" s="57"/>
    </row>
    <row r="3580" spans="6:9" s="58" customFormat="1" ht="12.75">
      <c r="F3580" s="57"/>
      <c r="I3580" s="57"/>
    </row>
    <row r="3581" spans="6:9" s="58" customFormat="1" ht="12.75">
      <c r="F3581" s="57"/>
      <c r="I3581" s="57"/>
    </row>
    <row r="3582" spans="6:9" s="58" customFormat="1" ht="12.75">
      <c r="F3582" s="57"/>
      <c r="I3582" s="57"/>
    </row>
    <row r="3583" spans="6:9" s="58" customFormat="1" ht="12.75">
      <c r="F3583" s="57"/>
      <c r="I3583" s="57"/>
    </row>
    <row r="3584" spans="6:9" s="58" customFormat="1" ht="12.75">
      <c r="F3584" s="57"/>
      <c r="I3584" s="57"/>
    </row>
    <row r="3585" spans="6:9" s="58" customFormat="1" ht="12.75">
      <c r="F3585" s="57"/>
      <c r="I3585" s="57"/>
    </row>
    <row r="3586" spans="6:9" s="58" customFormat="1" ht="12.75">
      <c r="F3586" s="57"/>
      <c r="I3586" s="57"/>
    </row>
    <row r="3587" spans="6:9" s="58" customFormat="1" ht="12.75">
      <c r="F3587" s="57"/>
      <c r="I3587" s="57"/>
    </row>
    <row r="3588" spans="6:9" s="58" customFormat="1" ht="12.75">
      <c r="F3588" s="57"/>
      <c r="I3588" s="57"/>
    </row>
    <row r="3589" spans="6:9" s="58" customFormat="1" ht="12.75">
      <c r="F3589" s="57"/>
      <c r="I3589" s="57"/>
    </row>
    <row r="3590" spans="6:9" s="58" customFormat="1" ht="12.75">
      <c r="F3590" s="57"/>
      <c r="I3590" s="57"/>
    </row>
    <row r="3591" spans="6:9" s="58" customFormat="1" ht="12.75">
      <c r="F3591" s="57"/>
      <c r="I3591" s="57"/>
    </row>
    <row r="3592" spans="6:9" s="58" customFormat="1" ht="12.75">
      <c r="F3592" s="57"/>
      <c r="I3592" s="57"/>
    </row>
    <row r="3593" spans="6:9" s="58" customFormat="1" ht="12.75">
      <c r="F3593" s="57"/>
      <c r="I3593" s="57"/>
    </row>
    <row r="3594" spans="6:9" s="58" customFormat="1" ht="12.75">
      <c r="F3594" s="57"/>
      <c r="I3594" s="57"/>
    </row>
    <row r="3595" spans="6:9" s="58" customFormat="1" ht="12.75">
      <c r="F3595" s="57"/>
      <c r="I3595" s="57"/>
    </row>
    <row r="3596" spans="6:9" s="58" customFormat="1" ht="12.75">
      <c r="F3596" s="57"/>
      <c r="I3596" s="57"/>
    </row>
    <row r="3597" spans="6:9" s="58" customFormat="1" ht="12.75">
      <c r="F3597" s="57"/>
      <c r="I3597" s="57"/>
    </row>
    <row r="3598" spans="6:9" s="58" customFormat="1" ht="12.75">
      <c r="F3598" s="57"/>
      <c r="I3598" s="57"/>
    </row>
    <row r="3599" spans="6:9" s="58" customFormat="1" ht="12.75">
      <c r="F3599" s="57"/>
      <c r="I3599" s="57"/>
    </row>
    <row r="3600" spans="6:9" s="58" customFormat="1" ht="12.75">
      <c r="F3600" s="57"/>
      <c r="I3600" s="57"/>
    </row>
    <row r="3601" spans="6:9" s="58" customFormat="1" ht="12.75">
      <c r="F3601" s="57"/>
      <c r="I3601" s="57"/>
    </row>
    <row r="3602" spans="6:9" s="58" customFormat="1" ht="12.75">
      <c r="F3602" s="57"/>
      <c r="I3602" s="57"/>
    </row>
    <row r="3603" spans="6:9" s="58" customFormat="1" ht="12.75">
      <c r="F3603" s="57"/>
      <c r="I3603" s="57"/>
    </row>
    <row r="3604" spans="6:9" s="58" customFormat="1" ht="12.75">
      <c r="F3604" s="57"/>
      <c r="I3604" s="57"/>
    </row>
    <row r="3605" spans="6:9" s="58" customFormat="1" ht="12.75">
      <c r="F3605" s="57"/>
      <c r="I3605" s="57"/>
    </row>
    <row r="3606" spans="6:9" s="58" customFormat="1" ht="12.75">
      <c r="F3606" s="57"/>
      <c r="I3606" s="57"/>
    </row>
    <row r="3607" spans="6:9" s="58" customFormat="1" ht="12.75">
      <c r="F3607" s="57"/>
      <c r="I3607" s="57"/>
    </row>
    <row r="3608" spans="6:9" s="58" customFormat="1" ht="12.75">
      <c r="F3608" s="57"/>
      <c r="I3608" s="57"/>
    </row>
    <row r="3609" spans="6:9" s="58" customFormat="1" ht="12.75">
      <c r="F3609" s="57"/>
      <c r="I3609" s="57"/>
    </row>
    <row r="3610" spans="6:9" s="58" customFormat="1" ht="12.75">
      <c r="F3610" s="57"/>
      <c r="I3610" s="57"/>
    </row>
    <row r="3611" spans="6:9" s="58" customFormat="1" ht="12.75">
      <c r="F3611" s="57"/>
      <c r="I3611" s="57"/>
    </row>
    <row r="3612" spans="6:9" s="58" customFormat="1" ht="12.75">
      <c r="F3612" s="57"/>
      <c r="I3612" s="57"/>
    </row>
    <row r="3613" spans="6:9" s="58" customFormat="1" ht="12.75">
      <c r="F3613" s="57"/>
      <c r="I3613" s="57"/>
    </row>
    <row r="3614" spans="6:9" s="58" customFormat="1" ht="12.75">
      <c r="F3614" s="57"/>
      <c r="I3614" s="57"/>
    </row>
    <row r="3615" spans="6:9" s="58" customFormat="1" ht="12.75">
      <c r="F3615" s="57"/>
      <c r="I3615" s="57"/>
    </row>
    <row r="3616" spans="6:9" s="58" customFormat="1" ht="12.75">
      <c r="F3616" s="57"/>
      <c r="I3616" s="57"/>
    </row>
    <row r="3617" spans="6:9" s="58" customFormat="1" ht="12.75">
      <c r="F3617" s="57"/>
      <c r="I3617" s="57"/>
    </row>
    <row r="3618" spans="6:9" s="58" customFormat="1" ht="12.75">
      <c r="F3618" s="57"/>
      <c r="I3618" s="57"/>
    </row>
    <row r="3619" spans="6:9" s="58" customFormat="1" ht="12.75">
      <c r="F3619" s="57"/>
      <c r="I3619" s="57"/>
    </row>
    <row r="3620" spans="6:9" s="58" customFormat="1" ht="12.75">
      <c r="F3620" s="57"/>
      <c r="I3620" s="57"/>
    </row>
    <row r="3621" spans="6:9" s="58" customFormat="1" ht="12.75">
      <c r="F3621" s="57"/>
      <c r="I3621" s="57"/>
    </row>
    <row r="3622" spans="6:9" s="58" customFormat="1" ht="12.75">
      <c r="F3622" s="57"/>
      <c r="I3622" s="57"/>
    </row>
    <row r="3623" spans="6:9" s="58" customFormat="1" ht="12.75">
      <c r="F3623" s="57"/>
      <c r="I3623" s="57"/>
    </row>
    <row r="3624" spans="6:9" s="58" customFormat="1" ht="12.75">
      <c r="F3624" s="57"/>
      <c r="I3624" s="57"/>
    </row>
    <row r="3625" spans="6:9" s="58" customFormat="1" ht="12.75">
      <c r="F3625" s="57"/>
      <c r="I3625" s="57"/>
    </row>
    <row r="3626" spans="6:9" s="58" customFormat="1" ht="12.75">
      <c r="F3626" s="57"/>
      <c r="I3626" s="57"/>
    </row>
    <row r="3627" spans="6:9" s="58" customFormat="1" ht="12.75">
      <c r="F3627" s="57"/>
      <c r="I3627" s="57"/>
    </row>
    <row r="3628" spans="6:9" s="58" customFormat="1" ht="12.75">
      <c r="F3628" s="57"/>
      <c r="I3628" s="57"/>
    </row>
    <row r="3629" spans="6:9" s="58" customFormat="1" ht="12.75">
      <c r="F3629" s="57"/>
      <c r="I3629" s="57"/>
    </row>
    <row r="3630" spans="6:9" s="58" customFormat="1" ht="12.75">
      <c r="F3630" s="57"/>
      <c r="I3630" s="57"/>
    </row>
    <row r="3631" spans="6:9" s="58" customFormat="1" ht="12.75">
      <c r="F3631" s="57"/>
      <c r="I3631" s="57"/>
    </row>
    <row r="3632" spans="6:9" s="58" customFormat="1" ht="12.75">
      <c r="F3632" s="57"/>
      <c r="I3632" s="57"/>
    </row>
    <row r="3633" spans="6:9" s="58" customFormat="1" ht="12.75">
      <c r="F3633" s="57"/>
      <c r="I3633" s="57"/>
    </row>
    <row r="3634" spans="6:9" s="58" customFormat="1" ht="12.75">
      <c r="F3634" s="57"/>
      <c r="I3634" s="57"/>
    </row>
    <row r="3635" spans="6:9" s="58" customFormat="1" ht="12.75">
      <c r="F3635" s="57"/>
      <c r="I3635" s="57"/>
    </row>
    <row r="3636" spans="6:9" s="58" customFormat="1" ht="12.75">
      <c r="F3636" s="57"/>
      <c r="I3636" s="57"/>
    </row>
    <row r="3637" spans="6:9" s="58" customFormat="1" ht="12.75">
      <c r="F3637" s="57"/>
      <c r="I3637" s="57"/>
    </row>
    <row r="3638" spans="6:9" s="58" customFormat="1" ht="12.75">
      <c r="F3638" s="57"/>
      <c r="I3638" s="57"/>
    </row>
    <row r="3639" spans="6:9" s="58" customFormat="1" ht="12.75">
      <c r="F3639" s="57"/>
      <c r="I3639" s="57"/>
    </row>
    <row r="3640" spans="6:9" s="58" customFormat="1" ht="12.75">
      <c r="F3640" s="57"/>
      <c r="I3640" s="57"/>
    </row>
    <row r="3641" spans="6:9" s="58" customFormat="1" ht="12.75">
      <c r="F3641" s="57"/>
      <c r="I3641" s="57"/>
    </row>
    <row r="3642" spans="6:9" s="58" customFormat="1" ht="12.75">
      <c r="F3642" s="57"/>
      <c r="I3642" s="57"/>
    </row>
    <row r="3643" spans="6:9" s="58" customFormat="1" ht="12.75">
      <c r="F3643" s="57"/>
      <c r="I3643" s="57"/>
    </row>
    <row r="3644" spans="6:9" s="58" customFormat="1" ht="12.75">
      <c r="F3644" s="57"/>
      <c r="I3644" s="57"/>
    </row>
    <row r="3645" spans="6:9" s="58" customFormat="1" ht="12.75">
      <c r="F3645" s="57"/>
      <c r="I3645" s="57"/>
    </row>
    <row r="3646" spans="6:9" s="58" customFormat="1" ht="12.75">
      <c r="F3646" s="57"/>
      <c r="I3646" s="57"/>
    </row>
    <row r="3647" spans="6:9" s="58" customFormat="1" ht="12.75">
      <c r="F3647" s="57"/>
      <c r="I3647" s="57"/>
    </row>
    <row r="3648" spans="6:9" s="58" customFormat="1" ht="12.75">
      <c r="F3648" s="57"/>
      <c r="I3648" s="57"/>
    </row>
    <row r="3649" spans="6:9" s="58" customFormat="1" ht="12.75">
      <c r="F3649" s="57"/>
      <c r="I3649" s="57"/>
    </row>
    <row r="3650" spans="6:9" s="58" customFormat="1" ht="12.75">
      <c r="F3650" s="57"/>
      <c r="I3650" s="57"/>
    </row>
    <row r="3651" spans="6:9" s="58" customFormat="1" ht="12.75">
      <c r="F3651" s="57"/>
      <c r="I3651" s="57"/>
    </row>
    <row r="3652" spans="6:9" s="58" customFormat="1" ht="12.75">
      <c r="F3652" s="57"/>
      <c r="I3652" s="57"/>
    </row>
    <row r="3653" spans="6:9" s="58" customFormat="1" ht="12.75">
      <c r="F3653" s="57"/>
      <c r="I3653" s="57"/>
    </row>
    <row r="3654" spans="6:9" s="58" customFormat="1" ht="12.75">
      <c r="F3654" s="57"/>
      <c r="I3654" s="57"/>
    </row>
    <row r="3655" spans="6:9" s="58" customFormat="1" ht="12.75">
      <c r="F3655" s="57"/>
      <c r="I3655" s="57"/>
    </row>
    <row r="3656" spans="6:9" s="58" customFormat="1" ht="12.75">
      <c r="F3656" s="57"/>
      <c r="I3656" s="57"/>
    </row>
    <row r="3657" spans="6:9" s="58" customFormat="1" ht="12.75">
      <c r="F3657" s="57"/>
      <c r="I3657" s="57"/>
    </row>
    <row r="3658" spans="6:9" s="58" customFormat="1" ht="12.75">
      <c r="F3658" s="57"/>
      <c r="I3658" s="57"/>
    </row>
    <row r="3659" spans="6:9" s="58" customFormat="1" ht="12.75">
      <c r="F3659" s="57"/>
      <c r="I3659" s="57"/>
    </row>
    <row r="3660" spans="6:9" s="58" customFormat="1" ht="12.75">
      <c r="F3660" s="57"/>
      <c r="I3660" s="57"/>
    </row>
    <row r="3661" spans="6:9" s="58" customFormat="1" ht="12.75">
      <c r="F3661" s="57"/>
      <c r="I3661" s="57"/>
    </row>
    <row r="3662" spans="6:9" s="58" customFormat="1" ht="12.75">
      <c r="F3662" s="57"/>
      <c r="I3662" s="57"/>
    </row>
    <row r="3663" spans="6:9" s="58" customFormat="1" ht="12.75">
      <c r="F3663" s="57"/>
      <c r="I3663" s="57"/>
    </row>
    <row r="3664" spans="6:9" s="58" customFormat="1" ht="12.75">
      <c r="F3664" s="57"/>
      <c r="I3664" s="57"/>
    </row>
    <row r="3665" spans="6:9" s="58" customFormat="1" ht="12.75">
      <c r="F3665" s="57"/>
      <c r="I3665" s="57"/>
    </row>
    <row r="3666" spans="6:9" s="58" customFormat="1" ht="12.75">
      <c r="F3666" s="57"/>
      <c r="I3666" s="57"/>
    </row>
    <row r="3667" spans="6:9" s="58" customFormat="1" ht="12.75">
      <c r="F3667" s="57"/>
      <c r="I3667" s="57"/>
    </row>
    <row r="3668" spans="6:9" s="58" customFormat="1" ht="12.75">
      <c r="F3668" s="57"/>
      <c r="I3668" s="57"/>
    </row>
    <row r="3669" spans="6:9" s="58" customFormat="1" ht="12.75">
      <c r="F3669" s="57"/>
      <c r="I3669" s="57"/>
    </row>
    <row r="3670" spans="6:9" s="58" customFormat="1" ht="12.75">
      <c r="F3670" s="57"/>
      <c r="I3670" s="57"/>
    </row>
    <row r="3671" spans="6:9" s="58" customFormat="1" ht="12.75">
      <c r="F3671" s="57"/>
      <c r="I3671" s="57"/>
    </row>
    <row r="3672" spans="6:9" s="58" customFormat="1" ht="12.75">
      <c r="F3672" s="57"/>
      <c r="I3672" s="57"/>
    </row>
    <row r="3673" spans="6:9" s="58" customFormat="1" ht="12.75">
      <c r="F3673" s="57"/>
      <c r="I3673" s="57"/>
    </row>
    <row r="3674" spans="6:9" s="58" customFormat="1" ht="12.75">
      <c r="F3674" s="57"/>
      <c r="I3674" s="57"/>
    </row>
    <row r="3675" spans="6:9" s="58" customFormat="1" ht="12.75">
      <c r="F3675" s="57"/>
      <c r="I3675" s="57"/>
    </row>
    <row r="3676" spans="6:9" s="58" customFormat="1" ht="12.75">
      <c r="F3676" s="57"/>
      <c r="I3676" s="57"/>
    </row>
    <row r="3677" spans="6:9" s="58" customFormat="1" ht="12.75">
      <c r="F3677" s="57"/>
      <c r="I3677" s="57"/>
    </row>
    <row r="3678" spans="6:9" s="58" customFormat="1" ht="12.75">
      <c r="F3678" s="57"/>
      <c r="I3678" s="57"/>
    </row>
    <row r="3679" spans="6:9" s="58" customFormat="1" ht="12.75">
      <c r="F3679" s="57"/>
      <c r="I3679" s="57"/>
    </row>
    <row r="3680" spans="6:9" s="58" customFormat="1" ht="12.75">
      <c r="F3680" s="57"/>
      <c r="I3680" s="57"/>
    </row>
    <row r="3681" spans="6:9" s="58" customFormat="1" ht="12.75">
      <c r="F3681" s="57"/>
      <c r="I3681" s="57"/>
    </row>
    <row r="3682" spans="6:9" s="58" customFormat="1" ht="12.75">
      <c r="F3682" s="57"/>
      <c r="I3682" s="57"/>
    </row>
    <row r="3683" spans="6:9" s="58" customFormat="1" ht="12.75">
      <c r="F3683" s="57"/>
      <c r="I3683" s="57"/>
    </row>
    <row r="3684" spans="6:9" s="58" customFormat="1" ht="12.75">
      <c r="F3684" s="57"/>
      <c r="I3684" s="57"/>
    </row>
    <row r="3685" spans="6:9" s="58" customFormat="1" ht="12.75">
      <c r="F3685" s="57"/>
      <c r="I3685" s="57"/>
    </row>
    <row r="3686" spans="6:9" s="58" customFormat="1" ht="12.75">
      <c r="F3686" s="57"/>
      <c r="I3686" s="57"/>
    </row>
    <row r="3687" spans="6:9" s="58" customFormat="1" ht="12.75">
      <c r="F3687" s="57"/>
      <c r="I3687" s="57"/>
    </row>
    <row r="3688" spans="6:9" s="58" customFormat="1" ht="12.75">
      <c r="F3688" s="57"/>
      <c r="I3688" s="57"/>
    </row>
    <row r="3689" spans="6:9" s="58" customFormat="1" ht="12.75">
      <c r="F3689" s="57"/>
      <c r="I3689" s="57"/>
    </row>
    <row r="3690" spans="6:9" s="58" customFormat="1" ht="12.75">
      <c r="F3690" s="57"/>
      <c r="I3690" s="57"/>
    </row>
    <row r="3691" spans="6:9" s="58" customFormat="1" ht="12.75">
      <c r="F3691" s="57"/>
      <c r="I3691" s="57"/>
    </row>
    <row r="3692" spans="6:9" s="58" customFormat="1" ht="12.75">
      <c r="F3692" s="57"/>
      <c r="I3692" s="57"/>
    </row>
    <row r="3693" spans="6:9" s="58" customFormat="1" ht="12.75">
      <c r="F3693" s="57"/>
      <c r="I3693" s="57"/>
    </row>
    <row r="3694" spans="6:9" s="58" customFormat="1" ht="12.75">
      <c r="F3694" s="57"/>
      <c r="I3694" s="57"/>
    </row>
    <row r="3695" spans="6:9" s="58" customFormat="1" ht="12.75">
      <c r="F3695" s="57"/>
      <c r="I3695" s="57"/>
    </row>
    <row r="3696" spans="6:9" s="58" customFormat="1" ht="12.75">
      <c r="F3696" s="57"/>
      <c r="I3696" s="57"/>
    </row>
    <row r="3697" spans="6:9" s="58" customFormat="1" ht="12.75">
      <c r="F3697" s="57"/>
      <c r="I3697" s="57"/>
    </row>
    <row r="3698" spans="6:9" s="58" customFormat="1" ht="12.75">
      <c r="F3698" s="57"/>
      <c r="I3698" s="57"/>
    </row>
    <row r="3699" spans="6:9" s="58" customFormat="1" ht="12.75">
      <c r="F3699" s="57"/>
      <c r="I3699" s="57"/>
    </row>
    <row r="3700" spans="6:9" s="58" customFormat="1" ht="12.75">
      <c r="F3700" s="57"/>
      <c r="I3700" s="57"/>
    </row>
    <row r="3701" spans="6:9" s="58" customFormat="1" ht="12.75">
      <c r="F3701" s="57"/>
      <c r="I3701" s="57"/>
    </row>
    <row r="3702" spans="6:9" s="58" customFormat="1" ht="12.75">
      <c r="F3702" s="57"/>
      <c r="I3702" s="57"/>
    </row>
    <row r="3703" spans="6:9" s="58" customFormat="1" ht="12.75">
      <c r="F3703" s="57"/>
      <c r="I3703" s="57"/>
    </row>
    <row r="3704" spans="6:9" s="58" customFormat="1" ht="12.75">
      <c r="F3704" s="57"/>
      <c r="I3704" s="57"/>
    </row>
    <row r="3705" spans="6:9" s="58" customFormat="1" ht="12.75">
      <c r="F3705" s="57"/>
      <c r="I3705" s="57"/>
    </row>
    <row r="3706" spans="6:9" s="58" customFormat="1" ht="12.75">
      <c r="F3706" s="57"/>
      <c r="I3706" s="57"/>
    </row>
    <row r="3707" spans="6:9" s="58" customFormat="1" ht="12.75">
      <c r="F3707" s="57"/>
      <c r="I3707" s="57"/>
    </row>
    <row r="3708" spans="6:9" s="58" customFormat="1" ht="12.75">
      <c r="F3708" s="57"/>
      <c r="I3708" s="57"/>
    </row>
    <row r="3709" spans="6:9" s="58" customFormat="1" ht="12.75">
      <c r="F3709" s="57"/>
      <c r="I3709" s="57"/>
    </row>
    <row r="3710" spans="6:9" s="58" customFormat="1" ht="12.75">
      <c r="F3710" s="57"/>
      <c r="I3710" s="57"/>
    </row>
    <row r="3711" spans="6:9" s="58" customFormat="1" ht="12.75">
      <c r="F3711" s="57"/>
      <c r="I3711" s="57"/>
    </row>
    <row r="3712" spans="6:9" s="58" customFormat="1" ht="12.75">
      <c r="F3712" s="57"/>
      <c r="I3712" s="57"/>
    </row>
    <row r="3713" spans="6:9" s="58" customFormat="1" ht="12.75">
      <c r="F3713" s="57"/>
      <c r="I3713" s="57"/>
    </row>
    <row r="3714" spans="6:9" s="58" customFormat="1" ht="12.75">
      <c r="F3714" s="57"/>
      <c r="I3714" s="57"/>
    </row>
    <row r="3715" spans="6:9" s="58" customFormat="1" ht="12.75">
      <c r="F3715" s="57"/>
      <c r="I3715" s="57"/>
    </row>
    <row r="3716" spans="6:9" s="58" customFormat="1" ht="12.75">
      <c r="F3716" s="57"/>
      <c r="I3716" s="57"/>
    </row>
    <row r="3717" spans="6:9" s="58" customFormat="1" ht="12.75">
      <c r="F3717" s="57"/>
      <c r="I3717" s="57"/>
    </row>
    <row r="3718" spans="6:9" s="58" customFormat="1" ht="12.75">
      <c r="F3718" s="57"/>
      <c r="I3718" s="57"/>
    </row>
    <row r="3719" spans="6:9" s="58" customFormat="1" ht="12.75">
      <c r="F3719" s="57"/>
      <c r="I3719" s="57"/>
    </row>
    <row r="3720" spans="6:9" s="58" customFormat="1" ht="12.75">
      <c r="F3720" s="57"/>
      <c r="I3720" s="57"/>
    </row>
    <row r="3721" spans="6:9" s="58" customFormat="1" ht="12.75">
      <c r="F3721" s="57"/>
      <c r="I3721" s="57"/>
    </row>
    <row r="3722" spans="6:9" s="58" customFormat="1" ht="12.75">
      <c r="F3722" s="57"/>
      <c r="I3722" s="57"/>
    </row>
    <row r="3723" spans="6:9" s="58" customFormat="1" ht="12.75">
      <c r="F3723" s="57"/>
      <c r="I3723" s="57"/>
    </row>
    <row r="3724" spans="6:9" s="58" customFormat="1" ht="12.75">
      <c r="F3724" s="57"/>
      <c r="I3724" s="57"/>
    </row>
    <row r="3725" spans="6:9" s="58" customFormat="1" ht="12.75">
      <c r="F3725" s="57"/>
      <c r="I3725" s="57"/>
    </row>
    <row r="3726" spans="6:9" s="58" customFormat="1" ht="12.75">
      <c r="F3726" s="57"/>
      <c r="I3726" s="57"/>
    </row>
    <row r="3727" spans="6:9" s="58" customFormat="1" ht="12.75">
      <c r="F3727" s="57"/>
      <c r="I3727" s="57"/>
    </row>
    <row r="3728" spans="6:9" s="58" customFormat="1" ht="12.75">
      <c r="F3728" s="57"/>
      <c r="I3728" s="57"/>
    </row>
    <row r="3729" spans="6:9" s="58" customFormat="1" ht="12.75">
      <c r="F3729" s="57"/>
      <c r="I3729" s="57"/>
    </row>
    <row r="3730" spans="6:9" s="58" customFormat="1" ht="12.75">
      <c r="F3730" s="57"/>
      <c r="I3730" s="57"/>
    </row>
    <row r="3731" spans="6:9" s="58" customFormat="1" ht="12.75">
      <c r="F3731" s="57"/>
      <c r="I3731" s="57"/>
    </row>
    <row r="3732" spans="6:9" s="58" customFormat="1" ht="12.75">
      <c r="F3732" s="57"/>
      <c r="I3732" s="57"/>
    </row>
    <row r="3733" spans="6:9" s="58" customFormat="1" ht="12.75">
      <c r="F3733" s="57"/>
      <c r="I3733" s="57"/>
    </row>
    <row r="3734" spans="6:9" s="58" customFormat="1" ht="12.75">
      <c r="F3734" s="57"/>
      <c r="I3734" s="57"/>
    </row>
    <row r="3735" spans="6:9" s="58" customFormat="1" ht="12.75">
      <c r="F3735" s="57"/>
      <c r="I3735" s="57"/>
    </row>
    <row r="3736" spans="6:9" s="58" customFormat="1" ht="12.75">
      <c r="F3736" s="57"/>
      <c r="I3736" s="57"/>
    </row>
    <row r="3737" spans="6:9" s="58" customFormat="1" ht="12.75">
      <c r="F3737" s="57"/>
      <c r="I3737" s="57"/>
    </row>
    <row r="3738" spans="6:9" s="58" customFormat="1" ht="12.75">
      <c r="F3738" s="57"/>
      <c r="I3738" s="57"/>
    </row>
    <row r="3739" spans="6:9" s="58" customFormat="1" ht="12.75">
      <c r="F3739" s="57"/>
      <c r="I3739" s="57"/>
    </row>
    <row r="3740" spans="6:9" s="58" customFormat="1" ht="12.75">
      <c r="F3740" s="57"/>
      <c r="I3740" s="57"/>
    </row>
    <row r="3741" spans="6:9" s="58" customFormat="1" ht="12.75">
      <c r="F3741" s="57"/>
      <c r="I3741" s="57"/>
    </row>
    <row r="3742" spans="6:9" s="58" customFormat="1" ht="12.75">
      <c r="F3742" s="57"/>
      <c r="I3742" s="57"/>
    </row>
    <row r="3743" spans="6:9" s="58" customFormat="1" ht="12.75">
      <c r="F3743" s="57"/>
      <c r="I3743" s="57"/>
    </row>
    <row r="3744" spans="6:9" s="58" customFormat="1" ht="12.75">
      <c r="F3744" s="57"/>
      <c r="I3744" s="57"/>
    </row>
    <row r="3745" spans="6:9" s="58" customFormat="1" ht="12.75">
      <c r="F3745" s="57"/>
      <c r="I3745" s="57"/>
    </row>
    <row r="3746" spans="6:9" s="58" customFormat="1" ht="12.75">
      <c r="F3746" s="57"/>
      <c r="I3746" s="57"/>
    </row>
    <row r="3747" spans="6:9" s="58" customFormat="1" ht="12.75">
      <c r="F3747" s="57"/>
      <c r="I3747" s="57"/>
    </row>
    <row r="3748" spans="6:9" s="58" customFormat="1" ht="12.75">
      <c r="F3748" s="57"/>
      <c r="I3748" s="57"/>
    </row>
    <row r="3749" spans="6:9" s="58" customFormat="1" ht="12.75">
      <c r="F3749" s="57"/>
      <c r="I3749" s="57"/>
    </row>
    <row r="3750" spans="6:9" s="58" customFormat="1" ht="12.75">
      <c r="F3750" s="57"/>
      <c r="I3750" s="57"/>
    </row>
    <row r="3751" spans="6:9" s="58" customFormat="1" ht="12.75">
      <c r="F3751" s="57"/>
      <c r="I3751" s="57"/>
    </row>
    <row r="3752" spans="6:9" s="58" customFormat="1" ht="12.75">
      <c r="F3752" s="57"/>
      <c r="I3752" s="57"/>
    </row>
    <row r="3753" spans="6:9" s="58" customFormat="1" ht="12.75">
      <c r="F3753" s="57"/>
      <c r="I3753" s="57"/>
    </row>
    <row r="3754" spans="6:9" s="58" customFormat="1" ht="12.75">
      <c r="F3754" s="57"/>
      <c r="I3754" s="57"/>
    </row>
    <row r="3755" spans="6:9" s="58" customFormat="1" ht="12.75">
      <c r="F3755" s="57"/>
      <c r="I3755" s="57"/>
    </row>
    <row r="3756" spans="6:9" s="58" customFormat="1" ht="12.75">
      <c r="F3756" s="57"/>
      <c r="I3756" s="57"/>
    </row>
    <row r="3757" spans="6:9" s="58" customFormat="1" ht="12.75">
      <c r="F3757" s="57"/>
      <c r="I3757" s="57"/>
    </row>
    <row r="3758" spans="6:9" s="58" customFormat="1" ht="12.75">
      <c r="F3758" s="57"/>
      <c r="I3758" s="57"/>
    </row>
    <row r="3759" spans="6:9" s="58" customFormat="1" ht="12.75">
      <c r="F3759" s="57"/>
      <c r="I3759" s="57"/>
    </row>
    <row r="3760" spans="6:9" s="58" customFormat="1" ht="12.75">
      <c r="F3760" s="57"/>
      <c r="I3760" s="57"/>
    </row>
    <row r="3761" spans="6:9" s="58" customFormat="1" ht="12.75">
      <c r="F3761" s="57"/>
      <c r="I3761" s="57"/>
    </row>
    <row r="3762" spans="6:9" s="58" customFormat="1" ht="12.75">
      <c r="F3762" s="57"/>
      <c r="I3762" s="57"/>
    </row>
    <row r="3763" spans="6:9" s="58" customFormat="1" ht="12.75">
      <c r="F3763" s="57"/>
      <c r="I3763" s="57"/>
    </row>
    <row r="3764" spans="6:9" s="58" customFormat="1" ht="12.75">
      <c r="F3764" s="57"/>
      <c r="I3764" s="57"/>
    </row>
    <row r="3765" spans="6:9" s="58" customFormat="1" ht="12.75">
      <c r="F3765" s="57"/>
      <c r="I3765" s="57"/>
    </row>
    <row r="3766" spans="6:9" s="58" customFormat="1" ht="12.75">
      <c r="F3766" s="57"/>
      <c r="I3766" s="57"/>
    </row>
    <row r="3767" spans="6:9" s="58" customFormat="1" ht="12.75">
      <c r="F3767" s="57"/>
      <c r="I3767" s="57"/>
    </row>
    <row r="3768" spans="6:9" s="58" customFormat="1" ht="12.75">
      <c r="F3768" s="57"/>
      <c r="I3768" s="57"/>
    </row>
    <row r="3769" spans="6:9" s="58" customFormat="1" ht="12.75">
      <c r="F3769" s="57"/>
      <c r="I3769" s="57"/>
    </row>
    <row r="3770" spans="6:9" s="58" customFormat="1" ht="12.75">
      <c r="F3770" s="57"/>
      <c r="I3770" s="57"/>
    </row>
    <row r="3771" spans="6:9" s="58" customFormat="1" ht="12.75">
      <c r="F3771" s="57"/>
      <c r="I3771" s="57"/>
    </row>
    <row r="3772" spans="6:9" s="58" customFormat="1" ht="12.75">
      <c r="F3772" s="57"/>
      <c r="I3772" s="57"/>
    </row>
    <row r="3773" spans="6:9" s="58" customFormat="1" ht="12.75">
      <c r="F3773" s="57"/>
      <c r="I3773" s="57"/>
    </row>
    <row r="3774" spans="6:9" s="58" customFormat="1" ht="12.75">
      <c r="F3774" s="57"/>
      <c r="I3774" s="57"/>
    </row>
    <row r="3775" spans="6:9" s="58" customFormat="1" ht="12.75">
      <c r="F3775" s="57"/>
      <c r="I3775" s="57"/>
    </row>
    <row r="3776" spans="6:9" s="58" customFormat="1" ht="12.75">
      <c r="F3776" s="57"/>
      <c r="I3776" s="57"/>
    </row>
    <row r="3777" spans="6:9" s="58" customFormat="1" ht="12.75">
      <c r="F3777" s="57"/>
      <c r="I3777" s="57"/>
    </row>
    <row r="3778" spans="6:9" s="58" customFormat="1" ht="12.75">
      <c r="F3778" s="57"/>
      <c r="I3778" s="57"/>
    </row>
    <row r="3779" spans="6:9" s="58" customFormat="1" ht="12.75">
      <c r="F3779" s="57"/>
      <c r="I3779" s="57"/>
    </row>
    <row r="3780" spans="6:9" s="58" customFormat="1" ht="12.75">
      <c r="F3780" s="57"/>
      <c r="I3780" s="57"/>
    </row>
    <row r="3781" spans="6:9" s="58" customFormat="1" ht="12.75">
      <c r="F3781" s="57"/>
      <c r="I3781" s="57"/>
    </row>
    <row r="3782" spans="6:9" s="58" customFormat="1" ht="12.75">
      <c r="F3782" s="57"/>
      <c r="I3782" s="57"/>
    </row>
    <row r="3783" spans="6:9" s="58" customFormat="1" ht="12.75">
      <c r="F3783" s="57"/>
      <c r="I3783" s="57"/>
    </row>
    <row r="3784" spans="6:9" s="58" customFormat="1" ht="12.75">
      <c r="F3784" s="57"/>
      <c r="I3784" s="57"/>
    </row>
    <row r="3785" spans="6:9" s="58" customFormat="1" ht="12.75">
      <c r="F3785" s="57"/>
      <c r="I3785" s="57"/>
    </row>
    <row r="3786" spans="6:9" s="58" customFormat="1" ht="12.75">
      <c r="F3786" s="57"/>
      <c r="I3786" s="57"/>
    </row>
    <row r="3787" spans="6:9" s="58" customFormat="1" ht="12.75">
      <c r="F3787" s="57"/>
      <c r="I3787" s="57"/>
    </row>
    <row r="3788" spans="6:9" s="58" customFormat="1" ht="12.75">
      <c r="F3788" s="57"/>
      <c r="I3788" s="57"/>
    </row>
    <row r="3789" spans="6:9" s="58" customFormat="1" ht="12.75">
      <c r="F3789" s="57"/>
      <c r="I3789" s="57"/>
    </row>
    <row r="3790" spans="6:9" s="58" customFormat="1" ht="12.75">
      <c r="F3790" s="57"/>
      <c r="I3790" s="57"/>
    </row>
    <row r="3791" spans="6:9" s="58" customFormat="1" ht="12.75">
      <c r="F3791" s="57"/>
      <c r="I3791" s="57"/>
    </row>
    <row r="3792" spans="6:9" s="58" customFormat="1" ht="12.75">
      <c r="F3792" s="57"/>
      <c r="I3792" s="57"/>
    </row>
    <row r="3793" spans="6:9" s="58" customFormat="1" ht="12.75">
      <c r="F3793" s="57"/>
      <c r="I3793" s="57"/>
    </row>
    <row r="3794" spans="6:9" s="58" customFormat="1" ht="12.75">
      <c r="F3794" s="57"/>
      <c r="I3794" s="57"/>
    </row>
    <row r="3795" spans="6:9" s="58" customFormat="1" ht="12.75">
      <c r="F3795" s="57"/>
      <c r="I3795" s="57"/>
    </row>
    <row r="3796" spans="6:9" s="58" customFormat="1" ht="12.75">
      <c r="F3796" s="57"/>
      <c r="I3796" s="57"/>
    </row>
    <row r="3797" spans="6:9" s="58" customFormat="1" ht="12.75">
      <c r="F3797" s="57"/>
      <c r="I3797" s="57"/>
    </row>
    <row r="3798" spans="6:9" s="58" customFormat="1" ht="12.75">
      <c r="F3798" s="57"/>
      <c r="I3798" s="57"/>
    </row>
    <row r="3799" spans="6:9" s="58" customFormat="1" ht="12.75">
      <c r="F3799" s="57"/>
      <c r="I3799" s="57"/>
    </row>
    <row r="3800" spans="6:9" s="58" customFormat="1" ht="12.75">
      <c r="F3800" s="57"/>
      <c r="I3800" s="57"/>
    </row>
    <row r="3801" spans="6:9" s="58" customFormat="1" ht="12.75">
      <c r="F3801" s="57"/>
      <c r="I3801" s="57"/>
    </row>
    <row r="3802" spans="6:9" s="58" customFormat="1" ht="12.75">
      <c r="F3802" s="57"/>
      <c r="I3802" s="57"/>
    </row>
    <row r="3803" spans="6:9" s="58" customFormat="1" ht="12.75">
      <c r="F3803" s="57"/>
      <c r="I3803" s="57"/>
    </row>
    <row r="3804" spans="6:9" s="58" customFormat="1" ht="12.75">
      <c r="F3804" s="57"/>
      <c r="I3804" s="57"/>
    </row>
    <row r="3805" spans="6:9" s="58" customFormat="1" ht="12.75">
      <c r="F3805" s="57"/>
      <c r="I3805" s="57"/>
    </row>
    <row r="3806" spans="6:9" s="58" customFormat="1" ht="12.75">
      <c r="F3806" s="57"/>
      <c r="I3806" s="57"/>
    </row>
    <row r="3807" spans="6:9" s="58" customFormat="1" ht="12.75">
      <c r="F3807" s="57"/>
      <c r="I3807" s="57"/>
    </row>
    <row r="3808" spans="6:9" s="58" customFormat="1" ht="12.75">
      <c r="F3808" s="57"/>
      <c r="I3808" s="57"/>
    </row>
    <row r="3809" spans="6:9" s="58" customFormat="1" ht="12.75">
      <c r="F3809" s="57"/>
      <c r="I3809" s="57"/>
    </row>
    <row r="3810" spans="6:9" s="58" customFormat="1" ht="12.75">
      <c r="F3810" s="57"/>
      <c r="I3810" s="57"/>
    </row>
    <row r="3811" spans="6:9" s="58" customFormat="1" ht="12.75">
      <c r="F3811" s="57"/>
      <c r="I3811" s="57"/>
    </row>
    <row r="3812" spans="6:9" s="58" customFormat="1" ht="12.75">
      <c r="F3812" s="57"/>
      <c r="I3812" s="57"/>
    </row>
    <row r="3813" spans="6:9" s="58" customFormat="1" ht="12.75">
      <c r="F3813" s="57"/>
      <c r="I3813" s="57"/>
    </row>
    <row r="3814" spans="6:9" s="58" customFormat="1" ht="12.75">
      <c r="F3814" s="57"/>
      <c r="I3814" s="57"/>
    </row>
    <row r="3815" spans="6:9" s="58" customFormat="1" ht="12.75">
      <c r="F3815" s="57"/>
      <c r="I3815" s="57"/>
    </row>
    <row r="3816" spans="6:9" s="58" customFormat="1" ht="12.75">
      <c r="F3816" s="57"/>
      <c r="I3816" s="57"/>
    </row>
    <row r="3817" spans="6:9" s="58" customFormat="1" ht="12.75">
      <c r="F3817" s="57"/>
      <c r="I3817" s="57"/>
    </row>
    <row r="3818" spans="6:9" s="58" customFormat="1" ht="12.75">
      <c r="F3818" s="57"/>
      <c r="I3818" s="57"/>
    </row>
    <row r="3819" spans="6:9" s="58" customFormat="1" ht="12.75">
      <c r="F3819" s="57"/>
      <c r="I3819" s="57"/>
    </row>
    <row r="3820" spans="6:9" s="58" customFormat="1" ht="12.75">
      <c r="F3820" s="57"/>
      <c r="I3820" s="57"/>
    </row>
    <row r="3821" spans="6:9" s="58" customFormat="1" ht="12.75">
      <c r="F3821" s="57"/>
      <c r="I3821" s="57"/>
    </row>
    <row r="3822" spans="6:9" s="58" customFormat="1" ht="12.75">
      <c r="F3822" s="57"/>
      <c r="I3822" s="57"/>
    </row>
    <row r="3823" spans="6:9" s="58" customFormat="1" ht="12.75">
      <c r="F3823" s="57"/>
      <c r="I3823" s="57"/>
    </row>
    <row r="3824" spans="6:9" s="58" customFormat="1" ht="12.75">
      <c r="F3824" s="57"/>
      <c r="I3824" s="57"/>
    </row>
    <row r="3825" spans="6:9" s="58" customFormat="1" ht="12.75">
      <c r="F3825" s="57"/>
      <c r="I3825" s="57"/>
    </row>
    <row r="3826" spans="6:9" s="58" customFormat="1" ht="12.75">
      <c r="F3826" s="57"/>
      <c r="I3826" s="57"/>
    </row>
    <row r="3827" spans="6:9" s="58" customFormat="1" ht="12.75">
      <c r="F3827" s="57"/>
      <c r="I3827" s="57"/>
    </row>
    <row r="3828" spans="6:9" s="58" customFormat="1" ht="12.75">
      <c r="F3828" s="57"/>
      <c r="I3828" s="57"/>
    </row>
    <row r="3829" spans="6:9" s="58" customFormat="1" ht="12.75">
      <c r="F3829" s="57"/>
      <c r="I3829" s="57"/>
    </row>
    <row r="3830" spans="6:9" s="58" customFormat="1" ht="12.75">
      <c r="F3830" s="57"/>
      <c r="I3830" s="57"/>
    </row>
    <row r="3831" spans="6:9" s="58" customFormat="1" ht="12.75">
      <c r="F3831" s="57"/>
      <c r="I3831" s="57"/>
    </row>
    <row r="3832" spans="6:9" s="58" customFormat="1" ht="12.75">
      <c r="F3832" s="57"/>
      <c r="I3832" s="57"/>
    </row>
    <row r="3833" spans="6:9" s="58" customFormat="1" ht="12.75">
      <c r="F3833" s="57"/>
      <c r="I3833" s="57"/>
    </row>
    <row r="3834" spans="6:9" s="58" customFormat="1" ht="12.75">
      <c r="F3834" s="57"/>
      <c r="I3834" s="57"/>
    </row>
    <row r="3835" spans="6:9" s="58" customFormat="1" ht="12.75">
      <c r="F3835" s="57"/>
      <c r="I3835" s="57"/>
    </row>
    <row r="3836" spans="6:9" s="58" customFormat="1" ht="12.75">
      <c r="F3836" s="57"/>
      <c r="I3836" s="57"/>
    </row>
    <row r="3837" spans="6:9" s="58" customFormat="1" ht="12.75">
      <c r="F3837" s="57"/>
      <c r="I3837" s="57"/>
    </row>
    <row r="3838" spans="6:9" s="58" customFormat="1" ht="12.75">
      <c r="F3838" s="57"/>
      <c r="I3838" s="57"/>
    </row>
    <row r="3839" spans="6:9" s="58" customFormat="1" ht="12.75">
      <c r="F3839" s="57"/>
      <c r="I3839" s="57"/>
    </row>
    <row r="3840" spans="6:9" s="58" customFormat="1" ht="12.75">
      <c r="F3840" s="57"/>
      <c r="I3840" s="57"/>
    </row>
    <row r="3841" spans="6:9" s="58" customFormat="1" ht="12.75">
      <c r="F3841" s="57"/>
      <c r="I3841" s="57"/>
    </row>
    <row r="3842" spans="6:9" s="58" customFormat="1" ht="12.75">
      <c r="F3842" s="57"/>
      <c r="I3842" s="57"/>
    </row>
    <row r="3843" spans="6:9" s="58" customFormat="1" ht="12.75">
      <c r="F3843" s="57"/>
      <c r="I3843" s="57"/>
    </row>
    <row r="3844" spans="6:9" s="58" customFormat="1" ht="12.75">
      <c r="F3844" s="57"/>
      <c r="I3844" s="57"/>
    </row>
    <row r="3845" spans="6:9" s="58" customFormat="1" ht="12.75">
      <c r="F3845" s="57"/>
      <c r="I3845" s="57"/>
    </row>
    <row r="3846" spans="6:9" s="58" customFormat="1" ht="12.75">
      <c r="F3846" s="57"/>
      <c r="I3846" s="57"/>
    </row>
    <row r="3847" spans="6:9" s="58" customFormat="1" ht="12.75">
      <c r="F3847" s="57"/>
      <c r="I3847" s="57"/>
    </row>
    <row r="3848" spans="6:9" s="58" customFormat="1" ht="12.75">
      <c r="F3848" s="57"/>
      <c r="I3848" s="57"/>
    </row>
    <row r="3849" spans="6:9" s="58" customFormat="1" ht="12.75">
      <c r="F3849" s="57"/>
      <c r="I3849" s="57"/>
    </row>
    <row r="3850" spans="6:9" s="58" customFormat="1" ht="12.75">
      <c r="F3850" s="57"/>
      <c r="I3850" s="57"/>
    </row>
    <row r="3851" spans="6:9" s="58" customFormat="1" ht="12.75">
      <c r="F3851" s="57"/>
      <c r="I3851" s="57"/>
    </row>
    <row r="3852" spans="6:9" s="58" customFormat="1" ht="12.75">
      <c r="F3852" s="57"/>
      <c r="I3852" s="57"/>
    </row>
    <row r="3853" spans="6:9" s="58" customFormat="1" ht="12.75">
      <c r="F3853" s="57"/>
      <c r="I3853" s="57"/>
    </row>
    <row r="3854" spans="6:9" s="58" customFormat="1" ht="12.75">
      <c r="F3854" s="57"/>
      <c r="I3854" s="57"/>
    </row>
    <row r="3855" spans="6:9" s="58" customFormat="1" ht="12.75">
      <c r="F3855" s="57"/>
      <c r="I3855" s="57"/>
    </row>
    <row r="3856" spans="6:9" s="58" customFormat="1" ht="12.75">
      <c r="F3856" s="57"/>
      <c r="I3856" s="57"/>
    </row>
    <row r="3857" spans="6:9" s="58" customFormat="1" ht="12.75">
      <c r="F3857" s="57"/>
      <c r="I3857" s="57"/>
    </row>
    <row r="3858" spans="6:9" s="58" customFormat="1" ht="12.75">
      <c r="F3858" s="57"/>
      <c r="I3858" s="57"/>
    </row>
    <row r="3859" spans="6:9" s="58" customFormat="1" ht="12.75">
      <c r="F3859" s="57"/>
      <c r="I3859" s="57"/>
    </row>
    <row r="3860" spans="6:9" s="58" customFormat="1" ht="12.75">
      <c r="F3860" s="57"/>
      <c r="I3860" s="57"/>
    </row>
    <row r="3861" spans="6:9" s="58" customFormat="1" ht="12.75">
      <c r="F3861" s="57"/>
      <c r="I3861" s="57"/>
    </row>
    <row r="3862" spans="6:9" s="58" customFormat="1" ht="12.75">
      <c r="F3862" s="57"/>
      <c r="I3862" s="57"/>
    </row>
    <row r="3863" spans="6:9" s="58" customFormat="1" ht="12.75">
      <c r="F3863" s="57"/>
      <c r="I3863" s="57"/>
    </row>
    <row r="3864" spans="6:9" s="58" customFormat="1" ht="12.75">
      <c r="F3864" s="57"/>
      <c r="I3864" s="57"/>
    </row>
    <row r="3865" spans="6:9" s="58" customFormat="1" ht="12.75">
      <c r="F3865" s="57"/>
      <c r="I3865" s="57"/>
    </row>
    <row r="3866" spans="6:9" s="58" customFormat="1" ht="12.75">
      <c r="F3866" s="57"/>
      <c r="I3866" s="57"/>
    </row>
    <row r="3867" spans="6:9" s="58" customFormat="1" ht="12.75">
      <c r="F3867" s="57"/>
      <c r="I3867" s="57"/>
    </row>
    <row r="3868" spans="6:9" s="58" customFormat="1" ht="12.75">
      <c r="F3868" s="57"/>
      <c r="I3868" s="57"/>
    </row>
    <row r="3869" spans="6:9" s="58" customFormat="1" ht="12.75">
      <c r="F3869" s="57"/>
      <c r="I3869" s="57"/>
    </row>
    <row r="3870" spans="6:9" s="58" customFormat="1" ht="12.75">
      <c r="F3870" s="57"/>
      <c r="I3870" s="57"/>
    </row>
    <row r="3871" spans="6:9" s="58" customFormat="1" ht="12.75">
      <c r="F3871" s="57"/>
      <c r="I3871" s="57"/>
    </row>
    <row r="3872" spans="6:9" s="58" customFormat="1" ht="12.75">
      <c r="F3872" s="57"/>
      <c r="I3872" s="57"/>
    </row>
    <row r="3873" spans="6:9" s="58" customFormat="1" ht="12.75">
      <c r="F3873" s="57"/>
      <c r="I3873" s="57"/>
    </row>
    <row r="3874" spans="6:9" s="58" customFormat="1" ht="12.75">
      <c r="F3874" s="57"/>
      <c r="I3874" s="57"/>
    </row>
    <row r="3875" spans="6:9" s="58" customFormat="1" ht="12.75">
      <c r="F3875" s="57"/>
      <c r="I3875" s="57"/>
    </row>
    <row r="3876" spans="6:9" s="58" customFormat="1" ht="12.75">
      <c r="F3876" s="57"/>
      <c r="I3876" s="57"/>
    </row>
    <row r="3877" spans="6:9" s="58" customFormat="1" ht="12.75">
      <c r="F3877" s="57"/>
      <c r="I3877" s="57"/>
    </row>
    <row r="3878" spans="6:9" s="58" customFormat="1" ht="12.75">
      <c r="F3878" s="57"/>
      <c r="I3878" s="57"/>
    </row>
    <row r="3879" spans="6:9" s="58" customFormat="1" ht="12.75">
      <c r="F3879" s="57"/>
      <c r="I3879" s="57"/>
    </row>
    <row r="3880" spans="6:9" s="58" customFormat="1" ht="12.75">
      <c r="F3880" s="57"/>
      <c r="I3880" s="57"/>
    </row>
    <row r="3881" spans="6:9" s="58" customFormat="1" ht="12.75">
      <c r="F3881" s="57"/>
      <c r="I3881" s="57"/>
    </row>
    <row r="3882" spans="6:9" s="58" customFormat="1" ht="12.75">
      <c r="F3882" s="57"/>
      <c r="I3882" s="57"/>
    </row>
    <row r="3883" spans="6:9" s="58" customFormat="1" ht="12.75">
      <c r="F3883" s="57"/>
      <c r="I3883" s="57"/>
    </row>
    <row r="3884" spans="6:9" s="58" customFormat="1" ht="12.75">
      <c r="F3884" s="57"/>
      <c r="I3884" s="57"/>
    </row>
    <row r="3885" spans="6:9" s="58" customFormat="1" ht="12.75">
      <c r="F3885" s="57"/>
      <c r="I3885" s="57"/>
    </row>
    <row r="3886" spans="6:9" s="58" customFormat="1" ht="12.75">
      <c r="F3886" s="57"/>
      <c r="I3886" s="57"/>
    </row>
    <row r="3887" spans="6:9" s="58" customFormat="1" ht="12.75">
      <c r="F3887" s="57"/>
      <c r="I3887" s="57"/>
    </row>
    <row r="3888" spans="6:9" s="58" customFormat="1" ht="12.75">
      <c r="F3888" s="57"/>
      <c r="I3888" s="57"/>
    </row>
    <row r="3889" spans="6:9" s="58" customFormat="1" ht="12.75">
      <c r="F3889" s="57"/>
      <c r="I3889" s="57"/>
    </row>
    <row r="3890" spans="6:9" s="58" customFormat="1" ht="12.75">
      <c r="F3890" s="57"/>
      <c r="I3890" s="57"/>
    </row>
    <row r="3891" spans="6:9" s="58" customFormat="1" ht="12.75">
      <c r="F3891" s="57"/>
      <c r="I3891" s="57"/>
    </row>
    <row r="3892" spans="6:9" s="58" customFormat="1" ht="12.75">
      <c r="F3892" s="57"/>
      <c r="I3892" s="57"/>
    </row>
    <row r="3893" spans="6:9" s="58" customFormat="1" ht="12.75">
      <c r="F3893" s="57"/>
      <c r="I3893" s="57"/>
    </row>
    <row r="3894" spans="6:9" s="58" customFormat="1" ht="12.75">
      <c r="F3894" s="57"/>
      <c r="I3894" s="57"/>
    </row>
    <row r="3895" spans="6:9" s="58" customFormat="1" ht="12.75">
      <c r="F3895" s="57"/>
      <c r="I3895" s="57"/>
    </row>
    <row r="3896" spans="6:9" s="58" customFormat="1" ht="12.75">
      <c r="F3896" s="57"/>
      <c r="I3896" s="57"/>
    </row>
    <row r="3897" spans="6:9" s="58" customFormat="1" ht="12.75">
      <c r="F3897" s="57"/>
      <c r="I3897" s="57"/>
    </row>
    <row r="3898" spans="6:9" s="58" customFormat="1" ht="12.75">
      <c r="F3898" s="57"/>
      <c r="I3898" s="57"/>
    </row>
    <row r="3899" spans="6:9" s="58" customFormat="1" ht="12.75">
      <c r="F3899" s="57"/>
      <c r="I3899" s="57"/>
    </row>
    <row r="3900" spans="6:9" s="58" customFormat="1" ht="12.75">
      <c r="F3900" s="57"/>
      <c r="I3900" s="57"/>
    </row>
    <row r="3901" spans="6:9" s="58" customFormat="1" ht="12.75">
      <c r="F3901" s="57"/>
      <c r="I3901" s="57"/>
    </row>
    <row r="3902" spans="6:9" s="58" customFormat="1" ht="12.75">
      <c r="F3902" s="57"/>
      <c r="I3902" s="57"/>
    </row>
    <row r="3903" spans="6:9" s="58" customFormat="1" ht="12.75">
      <c r="F3903" s="57"/>
      <c r="I3903" s="57"/>
    </row>
    <row r="3904" spans="6:9" s="58" customFormat="1" ht="12.75">
      <c r="F3904" s="57"/>
      <c r="I3904" s="57"/>
    </row>
    <row r="3905" spans="6:9" s="58" customFormat="1" ht="12.75">
      <c r="F3905" s="57"/>
      <c r="I3905" s="57"/>
    </row>
    <row r="3906" spans="6:9" s="58" customFormat="1" ht="12.75">
      <c r="F3906" s="57"/>
      <c r="I3906" s="57"/>
    </row>
    <row r="3907" spans="6:9" s="58" customFormat="1" ht="12.75">
      <c r="F3907" s="57"/>
      <c r="I3907" s="57"/>
    </row>
    <row r="3908" spans="6:9" s="58" customFormat="1" ht="12.75">
      <c r="F3908" s="57"/>
      <c r="I3908" s="57"/>
    </row>
    <row r="3909" spans="6:9" s="58" customFormat="1" ht="12.75">
      <c r="F3909" s="57"/>
      <c r="I3909" s="57"/>
    </row>
    <row r="3910" spans="6:9" s="58" customFormat="1" ht="12.75">
      <c r="F3910" s="57"/>
      <c r="I3910" s="57"/>
    </row>
    <row r="3911" spans="6:9" s="58" customFormat="1" ht="12.75">
      <c r="F3911" s="57"/>
      <c r="I3911" s="57"/>
    </row>
    <row r="3912" spans="6:9" s="58" customFormat="1" ht="12.75">
      <c r="F3912" s="57"/>
      <c r="I3912" s="57"/>
    </row>
    <row r="3913" spans="6:9" s="58" customFormat="1" ht="12.75">
      <c r="F3913" s="57"/>
      <c r="I3913" s="57"/>
    </row>
    <row r="3914" spans="6:9" s="58" customFormat="1" ht="12.75">
      <c r="F3914" s="57"/>
      <c r="I3914" s="57"/>
    </row>
    <row r="3915" spans="6:9" s="58" customFormat="1" ht="12.75">
      <c r="F3915" s="57"/>
      <c r="I3915" s="57"/>
    </row>
    <row r="3916" spans="6:9" s="58" customFormat="1" ht="12.75">
      <c r="F3916" s="57"/>
      <c r="I3916" s="57"/>
    </row>
    <row r="3917" spans="6:9" s="58" customFormat="1" ht="12.75">
      <c r="F3917" s="57"/>
      <c r="I3917" s="57"/>
    </row>
    <row r="3918" spans="6:9" s="58" customFormat="1" ht="12.75">
      <c r="F3918" s="57"/>
      <c r="I3918" s="57"/>
    </row>
    <row r="3919" spans="6:9" s="58" customFormat="1" ht="12.75">
      <c r="F3919" s="57"/>
      <c r="I3919" s="57"/>
    </row>
    <row r="3920" spans="6:9" s="58" customFormat="1" ht="12.75">
      <c r="F3920" s="57"/>
      <c r="I3920" s="57"/>
    </row>
    <row r="3921" spans="6:9" s="58" customFormat="1" ht="12.75">
      <c r="F3921" s="57"/>
      <c r="I3921" s="57"/>
    </row>
    <row r="3922" spans="6:9" s="58" customFormat="1" ht="12.75">
      <c r="F3922" s="57"/>
      <c r="I3922" s="57"/>
    </row>
    <row r="3923" spans="6:9" s="58" customFormat="1" ht="12.75">
      <c r="F3923" s="57"/>
      <c r="I3923" s="57"/>
    </row>
    <row r="3924" spans="6:9" s="58" customFormat="1" ht="12.75">
      <c r="F3924" s="57"/>
      <c r="I3924" s="57"/>
    </row>
    <row r="3925" spans="6:9" s="58" customFormat="1" ht="12.75">
      <c r="F3925" s="57"/>
      <c r="I3925" s="57"/>
    </row>
    <row r="3926" spans="6:9" s="58" customFormat="1" ht="12.75">
      <c r="F3926" s="57"/>
      <c r="I3926" s="57"/>
    </row>
    <row r="3927" spans="6:9" s="58" customFormat="1" ht="12.75">
      <c r="F3927" s="57"/>
      <c r="I3927" s="57"/>
    </row>
    <row r="3928" spans="6:9" s="58" customFormat="1" ht="12.75">
      <c r="F3928" s="57"/>
      <c r="I3928" s="57"/>
    </row>
    <row r="3929" spans="6:9" s="58" customFormat="1" ht="12.75">
      <c r="F3929" s="57"/>
      <c r="I3929" s="57"/>
    </row>
    <row r="3930" spans="6:9" s="58" customFormat="1" ht="12.75">
      <c r="F3930" s="57"/>
      <c r="I3930" s="57"/>
    </row>
    <row r="3931" spans="6:9" s="58" customFormat="1" ht="12.75">
      <c r="F3931" s="57"/>
      <c r="I3931" s="57"/>
    </row>
    <row r="3932" spans="6:9" s="58" customFormat="1" ht="12.75">
      <c r="F3932" s="57"/>
      <c r="I3932" s="57"/>
    </row>
    <row r="3933" spans="6:9" s="58" customFormat="1" ht="12.75">
      <c r="F3933" s="57"/>
      <c r="I3933" s="57"/>
    </row>
    <row r="3934" spans="6:9" s="58" customFormat="1" ht="12.75">
      <c r="F3934" s="57"/>
      <c r="I3934" s="57"/>
    </row>
    <row r="3935" spans="6:9" s="58" customFormat="1" ht="12.75">
      <c r="F3935" s="57"/>
      <c r="I3935" s="57"/>
    </row>
    <row r="3936" spans="6:9" s="58" customFormat="1" ht="12.75">
      <c r="F3936" s="57"/>
      <c r="I3936" s="57"/>
    </row>
    <row r="3937" spans="6:9" s="58" customFormat="1" ht="12.75">
      <c r="F3937" s="57"/>
      <c r="I3937" s="57"/>
    </row>
    <row r="3938" spans="6:9" s="58" customFormat="1" ht="12.75">
      <c r="F3938" s="57"/>
      <c r="I3938" s="57"/>
    </row>
    <row r="3939" spans="6:9" s="58" customFormat="1" ht="12.75">
      <c r="F3939" s="57"/>
      <c r="I3939" s="57"/>
    </row>
    <row r="3940" spans="6:9" s="58" customFormat="1" ht="12.75">
      <c r="F3940" s="57"/>
      <c r="I3940" s="57"/>
    </row>
    <row r="3941" spans="6:9" s="58" customFormat="1" ht="12.75">
      <c r="F3941" s="57"/>
      <c r="I3941" s="57"/>
    </row>
    <row r="3942" spans="6:9" s="58" customFormat="1" ht="12.75">
      <c r="F3942" s="57"/>
      <c r="I3942" s="57"/>
    </row>
    <row r="3943" spans="6:9" s="58" customFormat="1" ht="12.75">
      <c r="F3943" s="57"/>
      <c r="I3943" s="57"/>
    </row>
    <row r="3944" spans="6:9" s="58" customFormat="1" ht="12.75">
      <c r="F3944" s="57"/>
      <c r="I3944" s="57"/>
    </row>
    <row r="3945" spans="6:9" s="58" customFormat="1" ht="12.75">
      <c r="F3945" s="57"/>
      <c r="I3945" s="57"/>
    </row>
    <row r="3946" spans="6:9" s="58" customFormat="1" ht="12.75">
      <c r="F3946" s="57"/>
      <c r="I3946" s="57"/>
    </row>
    <row r="3947" spans="6:9" s="58" customFormat="1" ht="12.75">
      <c r="F3947" s="57"/>
      <c r="I3947" s="57"/>
    </row>
    <row r="3948" spans="6:9" s="58" customFormat="1" ht="12.75">
      <c r="F3948" s="57"/>
      <c r="I3948" s="57"/>
    </row>
    <row r="3949" spans="6:9" s="58" customFormat="1" ht="12.75">
      <c r="F3949" s="57"/>
      <c r="I3949" s="57"/>
    </row>
    <row r="3950" spans="6:9" s="58" customFormat="1" ht="12.75">
      <c r="F3950" s="57"/>
      <c r="I3950" s="57"/>
    </row>
    <row r="3951" spans="6:9" s="58" customFormat="1" ht="12.75">
      <c r="F3951" s="57"/>
      <c r="I3951" s="57"/>
    </row>
    <row r="3952" spans="6:9" s="58" customFormat="1" ht="12.75">
      <c r="F3952" s="57"/>
      <c r="I3952" s="57"/>
    </row>
    <row r="3953" spans="6:9" s="58" customFormat="1" ht="12.75">
      <c r="F3953" s="57"/>
      <c r="I3953" s="57"/>
    </row>
    <row r="3954" spans="6:9" s="58" customFormat="1" ht="12.75">
      <c r="F3954" s="57"/>
      <c r="I3954" s="57"/>
    </row>
    <row r="3955" spans="6:9" s="58" customFormat="1" ht="12.75">
      <c r="F3955" s="57"/>
      <c r="I3955" s="57"/>
    </row>
    <row r="3956" spans="6:9" s="58" customFormat="1" ht="12.75">
      <c r="F3956" s="57"/>
      <c r="I3956" s="57"/>
    </row>
    <row r="3957" spans="6:9" s="58" customFormat="1" ht="12.75">
      <c r="F3957" s="57"/>
      <c r="I3957" s="57"/>
    </row>
    <row r="3958" spans="6:9" s="58" customFormat="1" ht="12.75">
      <c r="F3958" s="57"/>
      <c r="I3958" s="57"/>
    </row>
    <row r="3959" spans="6:9" s="58" customFormat="1" ht="12.75">
      <c r="F3959" s="57"/>
      <c r="I3959" s="57"/>
    </row>
    <row r="3960" spans="6:9" s="58" customFormat="1" ht="12.75">
      <c r="F3960" s="57"/>
      <c r="I3960" s="57"/>
    </row>
    <row r="3961" spans="6:9" s="58" customFormat="1" ht="12.75">
      <c r="F3961" s="57"/>
      <c r="I3961" s="57"/>
    </row>
    <row r="3962" spans="6:9" s="58" customFormat="1" ht="12.75">
      <c r="F3962" s="57"/>
      <c r="I3962" s="57"/>
    </row>
    <row r="3963" spans="6:9" s="58" customFormat="1" ht="12.75">
      <c r="F3963" s="57"/>
      <c r="I3963" s="57"/>
    </row>
    <row r="3964" spans="6:9" s="58" customFormat="1" ht="12.75">
      <c r="F3964" s="57"/>
      <c r="I3964" s="57"/>
    </row>
    <row r="3965" spans="6:9" s="58" customFormat="1" ht="12.75">
      <c r="F3965" s="57"/>
      <c r="I3965" s="57"/>
    </row>
    <row r="3966" spans="6:9" s="58" customFormat="1" ht="12.75">
      <c r="F3966" s="57"/>
      <c r="I3966" s="57"/>
    </row>
    <row r="3967" spans="6:9" s="58" customFormat="1" ht="12.75">
      <c r="F3967" s="57"/>
      <c r="I3967" s="57"/>
    </row>
    <row r="3968" spans="6:9" s="58" customFormat="1" ht="12.75">
      <c r="F3968" s="57"/>
      <c r="I3968" s="57"/>
    </row>
    <row r="3969" spans="6:9" s="58" customFormat="1" ht="12.75">
      <c r="F3969" s="57"/>
      <c r="I3969" s="57"/>
    </row>
    <row r="3970" spans="6:9" s="58" customFormat="1" ht="12.75">
      <c r="F3970" s="57"/>
      <c r="I3970" s="57"/>
    </row>
    <row r="3971" spans="6:9" s="58" customFormat="1" ht="12.75">
      <c r="F3971" s="57"/>
      <c r="I3971" s="57"/>
    </row>
    <row r="3972" spans="6:9" s="58" customFormat="1" ht="12.75">
      <c r="F3972" s="57"/>
      <c r="I3972" s="57"/>
    </row>
    <row r="3973" spans="6:9" s="58" customFormat="1" ht="12.75">
      <c r="F3973" s="57"/>
      <c r="I3973" s="57"/>
    </row>
    <row r="3974" spans="6:9" s="58" customFormat="1" ht="12.75">
      <c r="F3974" s="57"/>
      <c r="I3974" s="57"/>
    </row>
    <row r="3975" spans="6:9" s="58" customFormat="1" ht="12.75">
      <c r="F3975" s="57"/>
      <c r="I3975" s="57"/>
    </row>
    <row r="3976" spans="6:9" s="58" customFormat="1" ht="12.75">
      <c r="F3976" s="57"/>
      <c r="I3976" s="57"/>
    </row>
    <row r="3977" spans="6:9" s="58" customFormat="1" ht="12.75">
      <c r="F3977" s="57"/>
      <c r="I3977" s="57"/>
    </row>
    <row r="3978" spans="6:9" s="58" customFormat="1" ht="12.75">
      <c r="F3978" s="57"/>
      <c r="I3978" s="57"/>
    </row>
    <row r="3979" spans="6:9" s="58" customFormat="1" ht="12.75">
      <c r="F3979" s="57"/>
      <c r="I3979" s="57"/>
    </row>
    <row r="3980" spans="6:9" s="58" customFormat="1" ht="12.75">
      <c r="F3980" s="57"/>
      <c r="I3980" s="57"/>
    </row>
    <row r="3981" spans="6:9" s="58" customFormat="1" ht="12.75">
      <c r="F3981" s="57"/>
      <c r="I3981" s="57"/>
    </row>
    <row r="3982" spans="6:9" s="58" customFormat="1" ht="12.75">
      <c r="F3982" s="57"/>
      <c r="I3982" s="57"/>
    </row>
    <row r="3983" spans="6:9" s="58" customFormat="1" ht="12.75">
      <c r="F3983" s="57"/>
      <c r="I3983" s="57"/>
    </row>
    <row r="3984" spans="6:9" s="58" customFormat="1" ht="12.75">
      <c r="F3984" s="57"/>
      <c r="I3984" s="57"/>
    </row>
    <row r="3985" spans="6:9" s="58" customFormat="1" ht="12.75">
      <c r="F3985" s="57"/>
      <c r="I3985" s="57"/>
    </row>
    <row r="3986" spans="6:9" s="58" customFormat="1" ht="12.75">
      <c r="F3986" s="57"/>
      <c r="I3986" s="57"/>
    </row>
    <row r="3987" spans="6:9" s="58" customFormat="1" ht="12.75">
      <c r="F3987" s="57"/>
      <c r="I3987" s="57"/>
    </row>
    <row r="3988" spans="6:9" s="58" customFormat="1" ht="12.75">
      <c r="F3988" s="57"/>
      <c r="I3988" s="57"/>
    </row>
    <row r="3989" spans="6:9" s="58" customFormat="1" ht="12.75">
      <c r="F3989" s="57"/>
      <c r="I3989" s="57"/>
    </row>
    <row r="3990" spans="6:9" s="58" customFormat="1" ht="12.75">
      <c r="F3990" s="57"/>
      <c r="I3990" s="57"/>
    </row>
    <row r="3991" spans="6:9" s="58" customFormat="1" ht="12.75">
      <c r="F3991" s="57"/>
      <c r="I3991" s="57"/>
    </row>
    <row r="3992" spans="6:9" s="58" customFormat="1" ht="12.75">
      <c r="F3992" s="57"/>
      <c r="I3992" s="57"/>
    </row>
    <row r="3993" spans="6:9" s="58" customFormat="1" ht="12.75">
      <c r="F3993" s="57"/>
      <c r="I3993" s="57"/>
    </row>
    <row r="3994" spans="6:9" s="58" customFormat="1" ht="12.75">
      <c r="F3994" s="57"/>
      <c r="I3994" s="57"/>
    </row>
    <row r="3995" spans="6:9" s="58" customFormat="1" ht="12.75">
      <c r="F3995" s="57"/>
      <c r="I3995" s="57"/>
    </row>
    <row r="3996" spans="6:9" s="58" customFormat="1" ht="12.75">
      <c r="F3996" s="57"/>
      <c r="I3996" s="57"/>
    </row>
    <row r="3997" spans="6:9" s="58" customFormat="1" ht="12.75">
      <c r="F3997" s="57"/>
      <c r="I3997" s="57"/>
    </row>
    <row r="3998" spans="6:9" s="58" customFormat="1" ht="12.75">
      <c r="F3998" s="57"/>
      <c r="I3998" s="57"/>
    </row>
    <row r="3999" spans="6:9" s="58" customFormat="1" ht="12.75">
      <c r="F3999" s="57"/>
      <c r="I3999" s="57"/>
    </row>
    <row r="4000" spans="6:9" s="58" customFormat="1" ht="12.75">
      <c r="F4000" s="57"/>
      <c r="I4000" s="57"/>
    </row>
    <row r="4001" spans="6:9" s="58" customFormat="1" ht="12.75">
      <c r="F4001" s="57"/>
      <c r="I4001" s="57"/>
    </row>
    <row r="4002" spans="6:9" s="58" customFormat="1" ht="12.75">
      <c r="F4002" s="57"/>
      <c r="I4002" s="57"/>
    </row>
    <row r="4003" spans="6:9" s="58" customFormat="1" ht="12.75">
      <c r="F4003" s="57"/>
      <c r="I4003" s="57"/>
    </row>
    <row r="4004" spans="6:9" s="58" customFormat="1" ht="12.75">
      <c r="F4004" s="57"/>
      <c r="I4004" s="57"/>
    </row>
    <row r="4005" spans="6:9" s="58" customFormat="1" ht="12.75">
      <c r="F4005" s="57"/>
      <c r="I4005" s="57"/>
    </row>
    <row r="4006" spans="6:9" s="58" customFormat="1" ht="12.75">
      <c r="F4006" s="57"/>
      <c r="I4006" s="57"/>
    </row>
    <row r="4007" spans="6:9" s="58" customFormat="1" ht="12.75">
      <c r="F4007" s="57"/>
      <c r="I4007" s="57"/>
    </row>
    <row r="4008" spans="6:9" s="58" customFormat="1" ht="12.75">
      <c r="F4008" s="57"/>
      <c r="I4008" s="57"/>
    </row>
    <row r="4009" spans="6:9" s="58" customFormat="1" ht="12.75">
      <c r="F4009" s="57"/>
      <c r="I4009" s="57"/>
    </row>
    <row r="4010" spans="6:9" s="58" customFormat="1" ht="12.75">
      <c r="F4010" s="57"/>
      <c r="I4010" s="57"/>
    </row>
    <row r="4011" spans="6:9" s="58" customFormat="1" ht="12.75">
      <c r="F4011" s="57"/>
      <c r="I4011" s="57"/>
    </row>
    <row r="4012" spans="6:9" s="58" customFormat="1" ht="12.75">
      <c r="F4012" s="57"/>
      <c r="I4012" s="57"/>
    </row>
    <row r="4013" spans="6:9" s="58" customFormat="1" ht="12.75">
      <c r="F4013" s="57"/>
      <c r="I4013" s="57"/>
    </row>
    <row r="4014" spans="6:9" s="58" customFormat="1" ht="12.75">
      <c r="F4014" s="57"/>
      <c r="I4014" s="57"/>
    </row>
    <row r="4015" spans="6:9" s="58" customFormat="1" ht="12.75">
      <c r="F4015" s="57"/>
      <c r="I4015" s="57"/>
    </row>
    <row r="4016" spans="6:9" s="58" customFormat="1" ht="12.75">
      <c r="F4016" s="57"/>
      <c r="I4016" s="57"/>
    </row>
    <row r="4017" spans="6:9" s="58" customFormat="1" ht="12.75">
      <c r="F4017" s="57"/>
      <c r="I4017" s="57"/>
    </row>
    <row r="4018" spans="6:9" s="58" customFormat="1" ht="12.75">
      <c r="F4018" s="57"/>
      <c r="I4018" s="57"/>
    </row>
    <row r="4019" spans="6:9" s="58" customFormat="1" ht="12.75">
      <c r="F4019" s="57"/>
      <c r="I4019" s="57"/>
    </row>
    <row r="4020" spans="6:9" s="58" customFormat="1" ht="12.75">
      <c r="F4020" s="57"/>
      <c r="I4020" s="57"/>
    </row>
    <row r="4021" spans="6:9" s="58" customFormat="1" ht="12.75">
      <c r="F4021" s="57"/>
      <c r="I4021" s="57"/>
    </row>
    <row r="4022" spans="6:9" s="58" customFormat="1" ht="12.75">
      <c r="F4022" s="57"/>
      <c r="I4022" s="57"/>
    </row>
    <row r="4023" spans="6:9" s="58" customFormat="1" ht="12.75">
      <c r="F4023" s="57"/>
      <c r="I4023" s="57"/>
    </row>
    <row r="4024" spans="6:9" s="58" customFormat="1" ht="12.75">
      <c r="F4024" s="57"/>
      <c r="I4024" s="57"/>
    </row>
    <row r="4025" spans="6:9" s="58" customFormat="1" ht="12.75">
      <c r="F4025" s="57"/>
      <c r="I4025" s="57"/>
    </row>
    <row r="4026" spans="6:9" s="58" customFormat="1" ht="12.75">
      <c r="F4026" s="57"/>
      <c r="I4026" s="57"/>
    </row>
    <row r="4027" spans="6:9" s="58" customFormat="1" ht="12.75">
      <c r="F4027" s="57"/>
      <c r="I4027" s="57"/>
    </row>
    <row r="4028" spans="6:9" s="58" customFormat="1" ht="12.75">
      <c r="F4028" s="57"/>
      <c r="I4028" s="57"/>
    </row>
    <row r="4029" spans="6:9" s="58" customFormat="1" ht="12.75">
      <c r="F4029" s="57"/>
      <c r="I4029" s="57"/>
    </row>
    <row r="4030" spans="6:9" s="58" customFormat="1" ht="12.75">
      <c r="F4030" s="57"/>
      <c r="I4030" s="57"/>
    </row>
    <row r="4031" spans="6:9" s="58" customFormat="1" ht="12.75">
      <c r="F4031" s="57"/>
      <c r="I4031" s="57"/>
    </row>
    <row r="4032" spans="6:9" s="58" customFormat="1" ht="12.75">
      <c r="F4032" s="57"/>
      <c r="I4032" s="57"/>
    </row>
    <row r="4033" spans="6:9" s="58" customFormat="1" ht="12.75">
      <c r="F4033" s="57"/>
      <c r="I4033" s="57"/>
    </row>
    <row r="4034" spans="6:9" s="58" customFormat="1" ht="12.75">
      <c r="F4034" s="57"/>
      <c r="I4034" s="57"/>
    </row>
    <row r="4035" spans="6:9" s="58" customFormat="1" ht="12.75">
      <c r="F4035" s="57"/>
      <c r="I4035" s="57"/>
    </row>
    <row r="4036" spans="6:9" s="58" customFormat="1" ht="12.75">
      <c r="F4036" s="57"/>
      <c r="I4036" s="57"/>
    </row>
    <row r="4037" spans="6:9" s="58" customFormat="1" ht="12.75">
      <c r="F4037" s="57"/>
      <c r="I4037" s="57"/>
    </row>
    <row r="4038" spans="6:9" s="58" customFormat="1" ht="12.75">
      <c r="F4038" s="57"/>
      <c r="I4038" s="57"/>
    </row>
    <row r="4039" spans="6:9" s="58" customFormat="1" ht="12.75">
      <c r="F4039" s="57"/>
      <c r="I4039" s="57"/>
    </row>
    <row r="4040" spans="6:9" s="58" customFormat="1" ht="12.75">
      <c r="F4040" s="57"/>
      <c r="I4040" s="57"/>
    </row>
    <row r="4041" spans="6:9" s="58" customFormat="1" ht="12.75">
      <c r="F4041" s="57"/>
      <c r="I4041" s="57"/>
    </row>
    <row r="4042" spans="6:9" s="58" customFormat="1" ht="12.75">
      <c r="F4042" s="57"/>
      <c r="I4042" s="57"/>
    </row>
    <row r="4043" spans="6:9" s="58" customFormat="1" ht="12.75">
      <c r="F4043" s="57"/>
      <c r="I4043" s="57"/>
    </row>
    <row r="4044" spans="6:9" s="58" customFormat="1" ht="12.75">
      <c r="F4044" s="57"/>
      <c r="I4044" s="57"/>
    </row>
    <row r="4045" spans="6:9" s="58" customFormat="1" ht="12.75">
      <c r="F4045" s="57"/>
      <c r="I4045" s="57"/>
    </row>
    <row r="4046" spans="6:9" s="58" customFormat="1" ht="12.75">
      <c r="F4046" s="57"/>
      <c r="I4046" s="57"/>
    </row>
    <row r="4047" spans="6:9" s="58" customFormat="1" ht="12.75">
      <c r="F4047" s="57"/>
      <c r="I4047" s="57"/>
    </row>
    <row r="4048" spans="6:9" s="58" customFormat="1" ht="12.75">
      <c r="F4048" s="57"/>
      <c r="I4048" s="57"/>
    </row>
    <row r="4049" spans="6:9" s="58" customFormat="1" ht="12.75">
      <c r="F4049" s="57"/>
      <c r="I4049" s="57"/>
    </row>
    <row r="4050" spans="6:9" s="58" customFormat="1" ht="12.75">
      <c r="F4050" s="57"/>
      <c r="I4050" s="57"/>
    </row>
    <row r="4051" spans="6:9" s="58" customFormat="1" ht="12.75">
      <c r="F4051" s="57"/>
      <c r="I4051" s="57"/>
    </row>
    <row r="4052" spans="6:9" s="58" customFormat="1" ht="12.75">
      <c r="F4052" s="57"/>
      <c r="I4052" s="57"/>
    </row>
    <row r="4053" spans="6:9" s="58" customFormat="1" ht="12.75">
      <c r="F4053" s="57"/>
      <c r="I4053" s="57"/>
    </row>
    <row r="4054" spans="6:9" s="58" customFormat="1" ht="12.75">
      <c r="F4054" s="57"/>
      <c r="I4054" s="57"/>
    </row>
    <row r="4055" spans="6:9" s="58" customFormat="1" ht="12.75">
      <c r="F4055" s="57"/>
      <c r="I4055" s="57"/>
    </row>
    <row r="4056" spans="6:9" s="58" customFormat="1" ht="12.75">
      <c r="F4056" s="57"/>
      <c r="I4056" s="57"/>
    </row>
    <row r="4057" spans="6:9" s="58" customFormat="1" ht="12.75">
      <c r="F4057" s="57"/>
      <c r="I4057" s="57"/>
    </row>
    <row r="4058" spans="6:9" s="58" customFormat="1" ht="12.75">
      <c r="F4058" s="57"/>
      <c r="I4058" s="57"/>
    </row>
    <row r="4059" spans="6:9" s="58" customFormat="1" ht="12.75">
      <c r="F4059" s="57"/>
      <c r="I4059" s="57"/>
    </row>
    <row r="4060" spans="6:9" s="58" customFormat="1" ht="12.75">
      <c r="F4060" s="57"/>
      <c r="I4060" s="57"/>
    </row>
    <row r="4061" spans="6:9" s="58" customFormat="1" ht="12.75">
      <c r="F4061" s="57"/>
      <c r="I4061" s="57"/>
    </row>
    <row r="4062" spans="6:9" s="58" customFormat="1" ht="12.75">
      <c r="F4062" s="57"/>
      <c r="I4062" s="57"/>
    </row>
    <row r="4063" spans="6:9" s="58" customFormat="1" ht="12.75">
      <c r="F4063" s="57"/>
      <c r="I4063" s="57"/>
    </row>
    <row r="4064" spans="6:9" s="58" customFormat="1" ht="12.75">
      <c r="F4064" s="57"/>
      <c r="I4064" s="57"/>
    </row>
    <row r="4065" spans="6:9" s="58" customFormat="1" ht="12.75">
      <c r="F4065" s="57"/>
      <c r="I4065" s="57"/>
    </row>
    <row r="4066" spans="6:9" s="58" customFormat="1" ht="12.75">
      <c r="F4066" s="57"/>
      <c r="I4066" s="57"/>
    </row>
    <row r="4067" spans="6:9" s="58" customFormat="1" ht="12.75">
      <c r="F4067" s="57"/>
      <c r="I4067" s="57"/>
    </row>
    <row r="4068" spans="6:9" s="58" customFormat="1" ht="12.75">
      <c r="F4068" s="57"/>
      <c r="I4068" s="57"/>
    </row>
    <row r="4069" spans="6:9" s="58" customFormat="1" ht="12.75">
      <c r="F4069" s="57"/>
      <c r="I4069" s="57"/>
    </row>
    <row r="4070" spans="6:9" s="58" customFormat="1" ht="12.75">
      <c r="F4070" s="57"/>
      <c r="I4070" s="57"/>
    </row>
    <row r="4071" spans="6:9" s="58" customFormat="1" ht="12.75">
      <c r="F4071" s="57"/>
      <c r="I4071" s="57"/>
    </row>
    <row r="4072" spans="6:9" s="58" customFormat="1" ht="12.75">
      <c r="F4072" s="57"/>
      <c r="I4072" s="57"/>
    </row>
    <row r="4073" spans="6:9" s="58" customFormat="1" ht="12.75">
      <c r="F4073" s="57"/>
      <c r="I4073" s="57"/>
    </row>
    <row r="4074" spans="6:9" s="58" customFormat="1" ht="12.75">
      <c r="F4074" s="57"/>
      <c r="I4074" s="57"/>
    </row>
    <row r="4075" spans="6:9" s="58" customFormat="1" ht="12.75">
      <c r="F4075" s="57"/>
      <c r="I4075" s="57"/>
    </row>
    <row r="4076" spans="6:9" s="58" customFormat="1" ht="12.75">
      <c r="F4076" s="57"/>
      <c r="I4076" s="57"/>
    </row>
    <row r="4077" spans="6:9" s="58" customFormat="1" ht="12.75">
      <c r="F4077" s="57"/>
      <c r="I4077" s="57"/>
    </row>
    <row r="4078" spans="6:9" s="58" customFormat="1" ht="12.75">
      <c r="F4078" s="57"/>
      <c r="I4078" s="57"/>
    </row>
    <row r="4079" spans="6:9" s="58" customFormat="1" ht="12.75">
      <c r="F4079" s="57"/>
      <c r="I4079" s="57"/>
    </row>
    <row r="4080" spans="6:9" s="58" customFormat="1" ht="12.75">
      <c r="F4080" s="57"/>
      <c r="I4080" s="57"/>
    </row>
    <row r="4081" spans="6:9" s="58" customFormat="1" ht="12.75">
      <c r="F4081" s="57"/>
      <c r="I4081" s="57"/>
    </row>
    <row r="4082" spans="6:9" s="58" customFormat="1" ht="12.75">
      <c r="F4082" s="57"/>
      <c r="I4082" s="57"/>
    </row>
    <row r="4083" spans="6:9" s="58" customFormat="1" ht="12.75">
      <c r="F4083" s="57"/>
      <c r="I4083" s="57"/>
    </row>
    <row r="4084" spans="6:9" s="58" customFormat="1" ht="12.75">
      <c r="F4084" s="57"/>
      <c r="I4084" s="57"/>
    </row>
    <row r="4085" spans="6:9" s="58" customFormat="1" ht="12.75">
      <c r="F4085" s="57"/>
      <c r="I4085" s="57"/>
    </row>
    <row r="4086" spans="6:9" s="58" customFormat="1" ht="12.75">
      <c r="F4086" s="57"/>
      <c r="I4086" s="57"/>
    </row>
    <row r="4087" spans="6:9" s="58" customFormat="1" ht="12.75">
      <c r="F4087" s="57"/>
      <c r="I4087" s="57"/>
    </row>
    <row r="4088" spans="6:9" s="58" customFormat="1" ht="12.75">
      <c r="F4088" s="57"/>
      <c r="I4088" s="57"/>
    </row>
    <row r="4089" spans="6:9" s="58" customFormat="1" ht="12.75">
      <c r="F4089" s="57"/>
      <c r="I4089" s="57"/>
    </row>
    <row r="4090" spans="6:9" s="58" customFormat="1" ht="12.75">
      <c r="F4090" s="57"/>
      <c r="I4090" s="57"/>
    </row>
    <row r="4091" spans="6:9" s="58" customFormat="1" ht="12.75">
      <c r="F4091" s="57"/>
      <c r="I4091" s="57"/>
    </row>
    <row r="4092" spans="6:9" s="58" customFormat="1" ht="12.75">
      <c r="F4092" s="57"/>
      <c r="I4092" s="57"/>
    </row>
    <row r="4093" spans="6:9" s="58" customFormat="1" ht="12.75">
      <c r="F4093" s="57"/>
      <c r="I4093" s="57"/>
    </row>
    <row r="4094" spans="6:9" s="58" customFormat="1" ht="12.75">
      <c r="F4094" s="57"/>
      <c r="I4094" s="57"/>
    </row>
    <row r="4095" spans="6:9" s="58" customFormat="1" ht="12.75">
      <c r="F4095" s="57"/>
      <c r="I4095" s="57"/>
    </row>
    <row r="4096" spans="6:9" s="58" customFormat="1" ht="12.75">
      <c r="F4096" s="57"/>
      <c r="I4096" s="57"/>
    </row>
    <row r="4097" spans="6:9" s="58" customFormat="1" ht="12.75">
      <c r="F4097" s="57"/>
      <c r="I4097" s="57"/>
    </row>
    <row r="4098" spans="6:9" s="58" customFormat="1" ht="12.75">
      <c r="F4098" s="57"/>
      <c r="I4098" s="57"/>
    </row>
    <row r="4099" spans="6:9" s="58" customFormat="1" ht="12.75">
      <c r="F4099" s="57"/>
      <c r="I4099" s="57"/>
    </row>
    <row r="4100" spans="6:9" s="58" customFormat="1" ht="12.75">
      <c r="F4100" s="57"/>
      <c r="I4100" s="57"/>
    </row>
    <row r="4101" spans="6:9" s="58" customFormat="1" ht="12.75">
      <c r="F4101" s="57"/>
      <c r="I4101" s="57"/>
    </row>
    <row r="4102" spans="6:9" s="58" customFormat="1" ht="12.75">
      <c r="F4102" s="57"/>
      <c r="I4102" s="57"/>
    </row>
    <row r="4103" spans="6:9" s="58" customFormat="1" ht="12.75">
      <c r="F4103" s="57"/>
      <c r="I4103" s="57"/>
    </row>
    <row r="4104" spans="6:9" s="58" customFormat="1" ht="12.75">
      <c r="F4104" s="57"/>
      <c r="I4104" s="57"/>
    </row>
    <row r="4105" spans="6:9" s="58" customFormat="1" ht="12.75">
      <c r="F4105" s="57"/>
      <c r="I4105" s="57"/>
    </row>
    <row r="4106" spans="6:9" s="58" customFormat="1" ht="12.75">
      <c r="F4106" s="57"/>
      <c r="I4106" s="57"/>
    </row>
    <row r="4107" spans="6:9" s="58" customFormat="1" ht="12.75">
      <c r="F4107" s="57"/>
      <c r="I4107" s="57"/>
    </row>
    <row r="4108" spans="6:9" s="58" customFormat="1" ht="12.75">
      <c r="F4108" s="57"/>
      <c r="I4108" s="57"/>
    </row>
    <row r="4109" spans="6:9" s="58" customFormat="1" ht="12.75">
      <c r="F4109" s="57"/>
      <c r="I4109" s="57"/>
    </row>
    <row r="4110" spans="6:9" s="58" customFormat="1" ht="12.75">
      <c r="F4110" s="57"/>
      <c r="I4110" s="57"/>
    </row>
    <row r="4111" spans="6:9" s="58" customFormat="1" ht="12.75">
      <c r="F4111" s="57"/>
      <c r="I4111" s="57"/>
    </row>
    <row r="4112" spans="6:9" s="58" customFormat="1" ht="12.75">
      <c r="F4112" s="57"/>
      <c r="I4112" s="57"/>
    </row>
    <row r="4113" spans="6:9" s="58" customFormat="1" ht="12.75">
      <c r="F4113" s="57"/>
      <c r="I4113" s="57"/>
    </row>
    <row r="4114" spans="6:9" s="58" customFormat="1" ht="12.75">
      <c r="F4114" s="57"/>
      <c r="I4114" s="57"/>
    </row>
    <row r="4115" spans="6:9" s="58" customFormat="1" ht="12.75">
      <c r="F4115" s="57"/>
      <c r="I4115" s="57"/>
    </row>
    <row r="4116" spans="6:9" s="58" customFormat="1" ht="12.75">
      <c r="F4116" s="57"/>
      <c r="I4116" s="57"/>
    </row>
    <row r="4117" spans="6:9" s="58" customFormat="1" ht="12.75">
      <c r="F4117" s="57"/>
      <c r="I4117" s="57"/>
    </row>
    <row r="4118" spans="6:9" s="58" customFormat="1" ht="12.75">
      <c r="F4118" s="57"/>
      <c r="I4118" s="57"/>
    </row>
    <row r="4119" spans="6:9" s="58" customFormat="1" ht="12.75">
      <c r="F4119" s="57"/>
      <c r="I4119" s="57"/>
    </row>
    <row r="4120" spans="6:9" s="58" customFormat="1" ht="12.75">
      <c r="F4120" s="57"/>
      <c r="I4120" s="57"/>
    </row>
    <row r="4121" spans="6:9" s="58" customFormat="1" ht="12.75">
      <c r="F4121" s="57"/>
      <c r="I4121" s="57"/>
    </row>
    <row r="4122" spans="6:9" s="58" customFormat="1" ht="12.75">
      <c r="F4122" s="57"/>
      <c r="I4122" s="57"/>
    </row>
    <row r="4123" spans="6:9" s="58" customFormat="1" ht="12.75">
      <c r="F4123" s="57"/>
      <c r="I4123" s="57"/>
    </row>
    <row r="4124" spans="6:9" s="58" customFormat="1" ht="12.75">
      <c r="F4124" s="57"/>
      <c r="I4124" s="57"/>
    </row>
    <row r="4125" spans="6:9" s="58" customFormat="1" ht="12.75">
      <c r="F4125" s="57"/>
      <c r="I4125" s="57"/>
    </row>
    <row r="4126" spans="6:9" s="58" customFormat="1" ht="12.75">
      <c r="F4126" s="57"/>
      <c r="I4126" s="57"/>
    </row>
    <row r="4127" spans="6:9" s="58" customFormat="1" ht="12.75">
      <c r="F4127" s="57"/>
      <c r="I4127" s="57"/>
    </row>
    <row r="4128" spans="6:9" s="58" customFormat="1" ht="12.75">
      <c r="F4128" s="57"/>
      <c r="I4128" s="57"/>
    </row>
    <row r="4129" spans="6:9" s="58" customFormat="1" ht="12.75">
      <c r="F4129" s="57"/>
      <c r="I4129" s="57"/>
    </row>
    <row r="4130" spans="6:9" s="58" customFormat="1" ht="12.75">
      <c r="F4130" s="57"/>
      <c r="I4130" s="57"/>
    </row>
    <row r="4131" spans="6:9" s="58" customFormat="1" ht="12.75">
      <c r="F4131" s="57"/>
      <c r="I4131" s="57"/>
    </row>
    <row r="4132" spans="6:9" s="58" customFormat="1" ht="12.75">
      <c r="F4132" s="57"/>
      <c r="I4132" s="57"/>
    </row>
    <row r="4133" spans="6:9" s="58" customFormat="1" ht="12.75">
      <c r="F4133" s="57"/>
      <c r="I4133" s="57"/>
    </row>
    <row r="4134" spans="6:9" s="58" customFormat="1" ht="12.75">
      <c r="F4134" s="57"/>
      <c r="I4134" s="57"/>
    </row>
    <row r="4135" spans="6:9" s="58" customFormat="1" ht="12.75">
      <c r="F4135" s="57"/>
      <c r="I4135" s="57"/>
    </row>
    <row r="4136" spans="6:9" s="58" customFormat="1" ht="12.75">
      <c r="F4136" s="57"/>
      <c r="I4136" s="57"/>
    </row>
    <row r="4137" spans="6:9" s="58" customFormat="1" ht="12.75">
      <c r="F4137" s="57"/>
      <c r="I4137" s="57"/>
    </row>
    <row r="4138" spans="6:9" s="58" customFormat="1" ht="12.75">
      <c r="F4138" s="57"/>
      <c r="I4138" s="57"/>
    </row>
    <row r="4139" spans="6:9" s="58" customFormat="1" ht="12.75">
      <c r="F4139" s="57"/>
      <c r="I4139" s="57"/>
    </row>
    <row r="4140" spans="6:9" s="58" customFormat="1" ht="12.75">
      <c r="F4140" s="57"/>
      <c r="I4140" s="57"/>
    </row>
    <row r="4141" spans="6:9" s="58" customFormat="1" ht="12.75">
      <c r="F4141" s="57"/>
      <c r="I4141" s="57"/>
    </row>
    <row r="4142" spans="6:9" s="58" customFormat="1" ht="12.75">
      <c r="F4142" s="57"/>
      <c r="I4142" s="57"/>
    </row>
    <row r="4143" spans="6:9" s="58" customFormat="1" ht="12.75">
      <c r="F4143" s="57"/>
      <c r="I4143" s="57"/>
    </row>
    <row r="4144" spans="6:9" s="58" customFormat="1" ht="12.75">
      <c r="F4144" s="57"/>
      <c r="I4144" s="57"/>
    </row>
    <row r="4145" spans="6:9" s="58" customFormat="1" ht="12.75">
      <c r="F4145" s="57"/>
      <c r="I4145" s="57"/>
    </row>
    <row r="4146" spans="6:9" s="58" customFormat="1" ht="12.75">
      <c r="F4146" s="57"/>
      <c r="I4146" s="57"/>
    </row>
    <row r="4147" spans="6:9" s="58" customFormat="1" ht="12.75">
      <c r="F4147" s="57"/>
      <c r="I4147" s="57"/>
    </row>
    <row r="4148" spans="6:9" s="58" customFormat="1" ht="12.75">
      <c r="F4148" s="57"/>
      <c r="I4148" s="57"/>
    </row>
    <row r="4149" spans="6:9" s="58" customFormat="1" ht="12.75">
      <c r="F4149" s="57"/>
      <c r="I4149" s="57"/>
    </row>
    <row r="4150" spans="6:9" s="58" customFormat="1" ht="12.75">
      <c r="F4150" s="57"/>
      <c r="I4150" s="57"/>
    </row>
    <row r="4151" spans="6:9" s="58" customFormat="1" ht="12.75">
      <c r="F4151" s="57"/>
      <c r="I4151" s="57"/>
    </row>
    <row r="4152" spans="6:9" s="58" customFormat="1" ht="12.75">
      <c r="F4152" s="57"/>
      <c r="I4152" s="57"/>
    </row>
    <row r="4153" spans="6:9" s="58" customFormat="1" ht="12.75">
      <c r="F4153" s="57"/>
      <c r="I4153" s="57"/>
    </row>
    <row r="4154" spans="6:9" s="58" customFormat="1" ht="12.75">
      <c r="F4154" s="57"/>
      <c r="I4154" s="57"/>
    </row>
    <row r="4155" spans="6:9" s="58" customFormat="1" ht="12.75">
      <c r="F4155" s="57"/>
      <c r="I4155" s="57"/>
    </row>
    <row r="4156" spans="6:9" s="58" customFormat="1" ht="12.75">
      <c r="F4156" s="57"/>
      <c r="I4156" s="57"/>
    </row>
    <row r="4157" spans="6:9" s="58" customFormat="1" ht="12.75">
      <c r="F4157" s="57"/>
      <c r="I4157" s="57"/>
    </row>
    <row r="4158" spans="6:9" s="58" customFormat="1" ht="12.75">
      <c r="F4158" s="57"/>
      <c r="I4158" s="57"/>
    </row>
    <row r="4159" spans="6:9" s="58" customFormat="1" ht="12.75">
      <c r="F4159" s="57"/>
      <c r="I4159" s="57"/>
    </row>
    <row r="4160" spans="6:9" s="58" customFormat="1" ht="12.75">
      <c r="F4160" s="57"/>
      <c r="I4160" s="57"/>
    </row>
    <row r="4161" spans="6:9" s="58" customFormat="1" ht="12.75">
      <c r="F4161" s="57"/>
      <c r="I4161" s="57"/>
    </row>
    <row r="4162" spans="6:9" s="58" customFormat="1" ht="12.75">
      <c r="F4162" s="57"/>
      <c r="I4162" s="57"/>
    </row>
    <row r="4163" spans="6:9" s="58" customFormat="1" ht="12.75">
      <c r="F4163" s="57"/>
      <c r="I4163" s="57"/>
    </row>
    <row r="4164" spans="6:9" s="58" customFormat="1" ht="12.75">
      <c r="F4164" s="57"/>
      <c r="I4164" s="57"/>
    </row>
    <row r="4165" spans="6:9" s="58" customFormat="1" ht="12.75">
      <c r="F4165" s="57"/>
      <c r="I4165" s="57"/>
    </row>
    <row r="4166" spans="6:9" s="58" customFormat="1" ht="12.75">
      <c r="F4166" s="57"/>
      <c r="I4166" s="57"/>
    </row>
    <row r="4167" spans="6:9" s="58" customFormat="1" ht="12.75">
      <c r="F4167" s="57"/>
      <c r="I4167" s="57"/>
    </row>
    <row r="4168" spans="6:9" s="58" customFormat="1" ht="12.75">
      <c r="F4168" s="57"/>
      <c r="I4168" s="57"/>
    </row>
    <row r="4169" spans="6:9" s="58" customFormat="1" ht="12.75">
      <c r="F4169" s="57"/>
      <c r="I4169" s="57"/>
    </row>
    <row r="4170" spans="6:9" s="58" customFormat="1" ht="12.75">
      <c r="F4170" s="57"/>
      <c r="I4170" s="57"/>
    </row>
    <row r="4171" spans="6:9" s="58" customFormat="1" ht="12.75">
      <c r="F4171" s="57"/>
      <c r="I4171" s="57"/>
    </row>
    <row r="4172" spans="6:9" s="58" customFormat="1" ht="12.75">
      <c r="F4172" s="57"/>
      <c r="I4172" s="57"/>
    </row>
    <row r="4173" spans="6:9" s="58" customFormat="1" ht="12.75">
      <c r="F4173" s="57"/>
      <c r="I4173" s="57"/>
    </row>
    <row r="4174" spans="6:9" s="58" customFormat="1" ht="12.75">
      <c r="F4174" s="57"/>
      <c r="I4174" s="57"/>
    </row>
    <row r="4175" spans="6:9" s="58" customFormat="1" ht="12.75">
      <c r="F4175" s="57"/>
      <c r="I4175" s="57"/>
    </row>
    <row r="4176" spans="6:9" s="58" customFormat="1" ht="12.75">
      <c r="F4176" s="57"/>
      <c r="I4176" s="57"/>
    </row>
    <row r="4177" spans="6:9" s="58" customFormat="1" ht="12.75">
      <c r="F4177" s="57"/>
      <c r="I4177" s="57"/>
    </row>
    <row r="4178" spans="6:9" s="58" customFormat="1" ht="12.75">
      <c r="F4178" s="57"/>
      <c r="I4178" s="57"/>
    </row>
    <row r="4179" spans="6:9" s="58" customFormat="1" ht="12.75">
      <c r="F4179" s="57"/>
      <c r="I4179" s="57"/>
    </row>
    <row r="4180" spans="6:9" s="58" customFormat="1" ht="12.75">
      <c r="F4180" s="57"/>
      <c r="I4180" s="57"/>
    </row>
    <row r="4181" spans="6:9" s="58" customFormat="1" ht="12.75">
      <c r="F4181" s="57"/>
      <c r="I4181" s="57"/>
    </row>
    <row r="4182" spans="6:9" s="58" customFormat="1" ht="12.75">
      <c r="F4182" s="57"/>
      <c r="I4182" s="57"/>
    </row>
    <row r="4183" spans="6:9" s="58" customFormat="1" ht="12.75">
      <c r="F4183" s="57"/>
      <c r="I4183" s="57"/>
    </row>
    <row r="4184" spans="6:9" s="58" customFormat="1" ht="12.75">
      <c r="F4184" s="57"/>
      <c r="I4184" s="57"/>
    </row>
    <row r="4185" spans="6:9" s="58" customFormat="1" ht="12.75">
      <c r="F4185" s="57"/>
      <c r="I4185" s="57"/>
    </row>
    <row r="4186" spans="6:9" s="58" customFormat="1" ht="12.75">
      <c r="F4186" s="57"/>
      <c r="I4186" s="57"/>
    </row>
    <row r="4187" spans="6:9" s="58" customFormat="1" ht="12.75">
      <c r="F4187" s="57"/>
      <c r="I4187" s="57"/>
    </row>
    <row r="4188" spans="6:9" s="58" customFormat="1" ht="12.75">
      <c r="F4188" s="57"/>
      <c r="I4188" s="57"/>
    </row>
    <row r="4189" spans="6:9" s="58" customFormat="1" ht="12.75">
      <c r="F4189" s="57"/>
      <c r="I4189" s="57"/>
    </row>
    <row r="4190" spans="6:9" s="58" customFormat="1" ht="12.75">
      <c r="F4190" s="57"/>
      <c r="I4190" s="57"/>
    </row>
    <row r="4191" spans="6:9" s="58" customFormat="1" ht="12.75">
      <c r="F4191" s="57"/>
      <c r="I4191" s="57"/>
    </row>
    <row r="4192" spans="6:9" s="58" customFormat="1" ht="12.75">
      <c r="F4192" s="57"/>
      <c r="I4192" s="57"/>
    </row>
    <row r="4193" spans="6:9" s="58" customFormat="1" ht="12.75">
      <c r="F4193" s="57"/>
      <c r="I4193" s="57"/>
    </row>
    <row r="4194" spans="6:9" s="58" customFormat="1" ht="12.75">
      <c r="F4194" s="57"/>
      <c r="I4194" s="57"/>
    </row>
    <row r="4195" spans="6:9" s="58" customFormat="1" ht="12.75">
      <c r="F4195" s="57"/>
      <c r="I4195" s="57"/>
    </row>
    <row r="4196" spans="6:9" s="58" customFormat="1" ht="12.75">
      <c r="F4196" s="57"/>
      <c r="I4196" s="57"/>
    </row>
    <row r="4197" spans="6:9" s="58" customFormat="1" ht="12.75">
      <c r="F4197" s="57"/>
      <c r="I4197" s="57"/>
    </row>
    <row r="4198" spans="6:9" s="58" customFormat="1" ht="12.75">
      <c r="F4198" s="57"/>
      <c r="I4198" s="57"/>
    </row>
    <row r="4199" spans="6:9" s="58" customFormat="1" ht="12.75">
      <c r="F4199" s="57"/>
      <c r="I4199" s="57"/>
    </row>
    <row r="4200" spans="6:9" s="58" customFormat="1" ht="12.75">
      <c r="F4200" s="57"/>
      <c r="I4200" s="57"/>
    </row>
    <row r="4201" spans="6:9" s="58" customFormat="1" ht="12.75">
      <c r="F4201" s="57"/>
      <c r="I4201" s="57"/>
    </row>
    <row r="4202" spans="6:9" s="58" customFormat="1" ht="12.75">
      <c r="F4202" s="57"/>
      <c r="I4202" s="57"/>
    </row>
    <row r="4203" spans="6:9" s="58" customFormat="1" ht="12.75">
      <c r="F4203" s="57"/>
      <c r="I4203" s="57"/>
    </row>
    <row r="4204" spans="6:9" s="58" customFormat="1" ht="12.75">
      <c r="F4204" s="57"/>
      <c r="I4204" s="57"/>
    </row>
    <row r="4205" spans="6:9" s="58" customFormat="1" ht="12.75">
      <c r="F4205" s="57"/>
      <c r="I4205" s="57"/>
    </row>
    <row r="4206" spans="6:9" s="58" customFormat="1" ht="12.75">
      <c r="F4206" s="57"/>
      <c r="I4206" s="57"/>
    </row>
    <row r="4207" spans="6:9" s="58" customFormat="1" ht="12.75">
      <c r="F4207" s="57"/>
      <c r="I4207" s="57"/>
    </row>
    <row r="4208" spans="6:9" s="58" customFormat="1" ht="12.75">
      <c r="F4208" s="57"/>
      <c r="I4208" s="57"/>
    </row>
    <row r="4209" spans="6:9" s="58" customFormat="1" ht="12.75">
      <c r="F4209" s="57"/>
      <c r="I4209" s="57"/>
    </row>
    <row r="4210" spans="6:9" s="58" customFormat="1" ht="12.75">
      <c r="F4210" s="57"/>
      <c r="I4210" s="57"/>
    </row>
    <row r="4211" spans="6:9" s="58" customFormat="1" ht="12.75">
      <c r="F4211" s="57"/>
      <c r="I4211" s="57"/>
    </row>
    <row r="4212" spans="6:9" s="58" customFormat="1" ht="12.75">
      <c r="F4212" s="57"/>
      <c r="I4212" s="57"/>
    </row>
    <row r="4213" spans="6:9" s="58" customFormat="1" ht="12.75">
      <c r="F4213" s="57"/>
      <c r="I4213" s="57"/>
    </row>
    <row r="4214" spans="6:9" s="58" customFormat="1" ht="12.75">
      <c r="F4214" s="57"/>
      <c r="I4214" s="57"/>
    </row>
    <row r="4215" spans="6:9" s="58" customFormat="1" ht="12.75">
      <c r="F4215" s="57"/>
      <c r="I4215" s="57"/>
    </row>
    <row r="4216" spans="6:9" s="58" customFormat="1" ht="12.75">
      <c r="F4216" s="57"/>
      <c r="I4216" s="57"/>
    </row>
    <row r="4217" spans="6:9" s="58" customFormat="1" ht="12.75">
      <c r="F4217" s="57"/>
      <c r="I4217" s="57"/>
    </row>
    <row r="4218" spans="6:9" s="58" customFormat="1" ht="12.75">
      <c r="F4218" s="57"/>
      <c r="I4218" s="57"/>
    </row>
    <row r="4219" spans="6:9" s="58" customFormat="1" ht="12.75">
      <c r="F4219" s="57"/>
      <c r="I4219" s="57"/>
    </row>
    <row r="4220" spans="6:9" s="58" customFormat="1" ht="12.75">
      <c r="F4220" s="57"/>
      <c r="I4220" s="57"/>
    </row>
    <row r="4221" spans="6:9" s="58" customFormat="1" ht="12.75">
      <c r="F4221" s="57"/>
      <c r="I4221" s="57"/>
    </row>
    <row r="4222" spans="6:9" s="58" customFormat="1" ht="12.75">
      <c r="F4222" s="57"/>
      <c r="I4222" s="57"/>
    </row>
    <row r="4223" spans="6:9" s="58" customFormat="1" ht="12.75">
      <c r="F4223" s="57"/>
      <c r="I4223" s="57"/>
    </row>
    <row r="4224" spans="6:9" s="58" customFormat="1" ht="12.75">
      <c r="F4224" s="57"/>
      <c r="I4224" s="57"/>
    </row>
    <row r="4225" spans="6:9" s="58" customFormat="1" ht="12.75">
      <c r="F4225" s="57"/>
      <c r="I4225" s="57"/>
    </row>
    <row r="4226" spans="6:9" s="58" customFormat="1" ht="12.75">
      <c r="F4226" s="57"/>
      <c r="I4226" s="57"/>
    </row>
    <row r="4227" spans="6:9" s="58" customFormat="1" ht="12.75">
      <c r="F4227" s="57"/>
      <c r="I4227" s="57"/>
    </row>
    <row r="4228" spans="6:9" s="58" customFormat="1" ht="12.75">
      <c r="F4228" s="57"/>
      <c r="I4228" s="57"/>
    </row>
    <row r="4229" spans="6:9" s="58" customFormat="1" ht="12.75">
      <c r="F4229" s="57"/>
      <c r="I4229" s="57"/>
    </row>
    <row r="4230" spans="6:9" s="58" customFormat="1" ht="12.75">
      <c r="F4230" s="57"/>
      <c r="I4230" s="57"/>
    </row>
    <row r="4231" spans="6:9" s="58" customFormat="1" ht="12.75">
      <c r="F4231" s="57"/>
      <c r="I4231" s="57"/>
    </row>
    <row r="4232" spans="6:9" s="58" customFormat="1" ht="12.75">
      <c r="F4232" s="57"/>
      <c r="I4232" s="57"/>
    </row>
    <row r="4233" spans="6:9" s="58" customFormat="1" ht="12.75">
      <c r="F4233" s="57"/>
      <c r="I4233" s="57"/>
    </row>
    <row r="4234" spans="6:9" s="58" customFormat="1" ht="12.75">
      <c r="F4234" s="57"/>
      <c r="I4234" s="57"/>
    </row>
    <row r="4235" spans="6:9" s="58" customFormat="1" ht="12.75">
      <c r="F4235" s="57"/>
      <c r="I4235" s="57"/>
    </row>
    <row r="4236" spans="6:9" s="58" customFormat="1" ht="12.75">
      <c r="F4236" s="57"/>
      <c r="I4236" s="57"/>
    </row>
    <row r="4237" spans="6:9" s="58" customFormat="1" ht="12.75">
      <c r="F4237" s="57"/>
      <c r="I4237" s="57"/>
    </row>
    <row r="4238" spans="6:9" s="58" customFormat="1" ht="12.75">
      <c r="F4238" s="57"/>
      <c r="I4238" s="57"/>
    </row>
    <row r="4239" spans="6:9" s="58" customFormat="1" ht="12.75">
      <c r="F4239" s="57"/>
      <c r="I4239" s="57"/>
    </row>
    <row r="4240" spans="6:9" s="58" customFormat="1" ht="12.75">
      <c r="F4240" s="57"/>
      <c r="I4240" s="57"/>
    </row>
    <row r="4241" spans="6:9" s="58" customFormat="1" ht="12.75">
      <c r="F4241" s="57"/>
      <c r="I4241" s="57"/>
    </row>
    <row r="4242" spans="6:9" s="58" customFormat="1" ht="12.75">
      <c r="F4242" s="57"/>
      <c r="I4242" s="57"/>
    </row>
    <row r="4243" spans="6:9" s="58" customFormat="1" ht="12.75">
      <c r="F4243" s="57"/>
      <c r="I4243" s="57"/>
    </row>
    <row r="4244" spans="6:9" s="58" customFormat="1" ht="12.75">
      <c r="F4244" s="57"/>
      <c r="I4244" s="57"/>
    </row>
    <row r="4245" spans="6:9" s="58" customFormat="1" ht="12.75">
      <c r="F4245" s="57"/>
      <c r="I4245" s="57"/>
    </row>
    <row r="4246" spans="6:9" s="58" customFormat="1" ht="12.75">
      <c r="F4246" s="57"/>
      <c r="I4246" s="57"/>
    </row>
    <row r="4247" spans="6:9" s="58" customFormat="1" ht="12.75">
      <c r="F4247" s="57"/>
      <c r="I4247" s="57"/>
    </row>
    <row r="4248" spans="6:9" s="58" customFormat="1" ht="12.75">
      <c r="F4248" s="57"/>
      <c r="I4248" s="57"/>
    </row>
    <row r="4249" spans="6:9" s="58" customFormat="1" ht="12.75">
      <c r="F4249" s="57"/>
      <c r="I4249" s="57"/>
    </row>
    <row r="4250" spans="6:9" s="58" customFormat="1" ht="12.75">
      <c r="F4250" s="57"/>
      <c r="I4250" s="57"/>
    </row>
    <row r="4251" spans="6:9" s="58" customFormat="1" ht="12.75">
      <c r="F4251" s="57"/>
      <c r="I4251" s="57"/>
    </row>
    <row r="4252" spans="6:9" s="58" customFormat="1" ht="12.75">
      <c r="F4252" s="57"/>
      <c r="I4252" s="57"/>
    </row>
    <row r="4253" spans="6:9" s="58" customFormat="1" ht="12.75">
      <c r="F4253" s="57"/>
      <c r="I4253" s="57"/>
    </row>
    <row r="4254" spans="6:9" s="58" customFormat="1" ht="12.75">
      <c r="F4254" s="57"/>
      <c r="I4254" s="57"/>
    </row>
    <row r="4255" spans="6:9" s="58" customFormat="1" ht="12.75">
      <c r="F4255" s="57"/>
      <c r="I4255" s="57"/>
    </row>
    <row r="4256" spans="6:9" s="58" customFormat="1" ht="12.75">
      <c r="F4256" s="57"/>
      <c r="I4256" s="57"/>
    </row>
    <row r="4257" spans="6:9" s="58" customFormat="1" ht="12.75">
      <c r="F4257" s="57"/>
      <c r="I4257" s="57"/>
    </row>
    <row r="4258" spans="6:9" s="58" customFormat="1" ht="12.75">
      <c r="F4258" s="57"/>
      <c r="I4258" s="57"/>
    </row>
    <row r="4259" spans="6:9" s="58" customFormat="1" ht="12.75">
      <c r="F4259" s="57"/>
      <c r="I4259" s="57"/>
    </row>
    <row r="4260" spans="6:9" s="58" customFormat="1" ht="12.75">
      <c r="F4260" s="57"/>
      <c r="I4260" s="57"/>
    </row>
    <row r="4261" spans="6:9" s="58" customFormat="1" ht="12.75">
      <c r="F4261" s="57"/>
      <c r="I4261" s="57"/>
    </row>
    <row r="4262" spans="6:9" s="58" customFormat="1" ht="12.75">
      <c r="F4262" s="57"/>
      <c r="I4262" s="57"/>
    </row>
    <row r="4263" spans="6:9" s="58" customFormat="1" ht="12.75">
      <c r="F4263" s="57"/>
      <c r="I4263" s="57"/>
    </row>
    <row r="4264" spans="6:9" s="58" customFormat="1" ht="12.75">
      <c r="F4264" s="57"/>
      <c r="I4264" s="57"/>
    </row>
    <row r="4265" spans="6:9" s="58" customFormat="1" ht="12.75">
      <c r="F4265" s="57"/>
      <c r="I4265" s="57"/>
    </row>
    <row r="4266" spans="6:9" s="58" customFormat="1" ht="12.75">
      <c r="F4266" s="57"/>
      <c r="I4266" s="57"/>
    </row>
    <row r="4267" spans="6:9" s="58" customFormat="1" ht="12.75">
      <c r="F4267" s="57"/>
      <c r="I4267" s="57"/>
    </row>
    <row r="4268" spans="6:9" s="58" customFormat="1" ht="12.75">
      <c r="F4268" s="57"/>
      <c r="I4268" s="57"/>
    </row>
    <row r="4269" spans="6:9" s="58" customFormat="1" ht="12.75">
      <c r="F4269" s="57"/>
      <c r="I4269" s="57"/>
    </row>
    <row r="4270" spans="6:9" s="58" customFormat="1" ht="12.75">
      <c r="F4270" s="57"/>
      <c r="I4270" s="57"/>
    </row>
    <row r="4271" spans="6:9" s="58" customFormat="1" ht="12.75">
      <c r="F4271" s="57"/>
      <c r="I4271" s="57"/>
    </row>
    <row r="4272" spans="6:9" s="58" customFormat="1" ht="12.75">
      <c r="F4272" s="57"/>
      <c r="I4272" s="57"/>
    </row>
    <row r="4273" spans="6:9" s="58" customFormat="1" ht="12.75">
      <c r="F4273" s="57"/>
      <c r="I4273" s="57"/>
    </row>
    <row r="4274" spans="6:9" s="58" customFormat="1" ht="12.75">
      <c r="F4274" s="57"/>
      <c r="I4274" s="57"/>
    </row>
    <row r="4275" spans="6:9" s="58" customFormat="1" ht="12.75">
      <c r="F4275" s="57"/>
      <c r="I4275" s="57"/>
    </row>
    <row r="4276" spans="6:9" s="58" customFormat="1" ht="12.75">
      <c r="F4276" s="57"/>
      <c r="I4276" s="57"/>
    </row>
    <row r="4277" spans="6:9" s="58" customFormat="1" ht="12.75">
      <c r="F4277" s="57"/>
      <c r="I4277" s="57"/>
    </row>
    <row r="4278" spans="6:9" s="58" customFormat="1" ht="12.75">
      <c r="F4278" s="57"/>
      <c r="I4278" s="57"/>
    </row>
    <row r="4279" spans="6:9" s="58" customFormat="1" ht="12.75">
      <c r="F4279" s="57"/>
      <c r="I4279" s="57"/>
    </row>
    <row r="4280" spans="6:9" s="58" customFormat="1" ht="12.75">
      <c r="F4280" s="57"/>
      <c r="I4280" s="57"/>
    </row>
    <row r="4281" spans="6:9" s="58" customFormat="1" ht="12.75">
      <c r="F4281" s="57"/>
      <c r="I4281" s="57"/>
    </row>
    <row r="4282" spans="6:9" s="58" customFormat="1" ht="12.75">
      <c r="F4282" s="57"/>
      <c r="I4282" s="57"/>
    </row>
    <row r="4283" spans="6:9" s="58" customFormat="1" ht="12.75">
      <c r="F4283" s="57"/>
      <c r="I4283" s="57"/>
    </row>
    <row r="4284" spans="6:9" s="58" customFormat="1" ht="12.75">
      <c r="F4284" s="57"/>
      <c r="I4284" s="57"/>
    </row>
    <row r="4285" spans="6:9" s="58" customFormat="1" ht="12.75">
      <c r="F4285" s="57"/>
      <c r="I4285" s="57"/>
    </row>
    <row r="4286" spans="6:9" s="58" customFormat="1" ht="12.75">
      <c r="F4286" s="57"/>
      <c r="I4286" s="57"/>
    </row>
    <row r="4287" spans="6:9" s="58" customFormat="1" ht="12.75">
      <c r="F4287" s="57"/>
      <c r="I4287" s="57"/>
    </row>
    <row r="4288" spans="6:9" s="58" customFormat="1" ht="12.75">
      <c r="F4288" s="57"/>
      <c r="I4288" s="57"/>
    </row>
    <row r="4289" spans="6:9" s="58" customFormat="1" ht="12.75">
      <c r="F4289" s="57"/>
      <c r="I4289" s="57"/>
    </row>
    <row r="4290" spans="6:9" s="58" customFormat="1" ht="12.75">
      <c r="F4290" s="57"/>
      <c r="I4290" s="57"/>
    </row>
    <row r="4291" spans="6:9" s="58" customFormat="1" ht="12.75">
      <c r="F4291" s="57"/>
      <c r="I4291" s="57"/>
    </row>
    <row r="4292" spans="6:9" s="58" customFormat="1" ht="12.75">
      <c r="F4292" s="57"/>
      <c r="I4292" s="57"/>
    </row>
    <row r="4293" spans="6:9" s="58" customFormat="1" ht="12.75">
      <c r="F4293" s="57"/>
      <c r="I4293" s="57"/>
    </row>
    <row r="4294" spans="6:9" s="58" customFormat="1" ht="12.75">
      <c r="F4294" s="57"/>
      <c r="I4294" s="57"/>
    </row>
    <row r="4295" spans="6:9" s="58" customFormat="1" ht="12.75">
      <c r="F4295" s="57"/>
      <c r="I4295" s="57"/>
    </row>
    <row r="4296" spans="6:9" s="58" customFormat="1" ht="12.75">
      <c r="F4296" s="57"/>
      <c r="I4296" s="57"/>
    </row>
    <row r="4297" spans="6:9" s="58" customFormat="1" ht="12.75">
      <c r="F4297" s="57"/>
      <c r="I4297" s="57"/>
    </row>
    <row r="4298" spans="6:9" s="58" customFormat="1" ht="12.75">
      <c r="F4298" s="57"/>
      <c r="I4298" s="57"/>
    </row>
    <row r="4299" spans="6:9" s="58" customFormat="1" ht="12.75">
      <c r="F4299" s="57"/>
      <c r="I4299" s="57"/>
    </row>
    <row r="4300" spans="6:9" s="58" customFormat="1" ht="12.75">
      <c r="F4300" s="57"/>
      <c r="I4300" s="57"/>
    </row>
    <row r="4301" spans="6:9" s="58" customFormat="1" ht="12.75">
      <c r="F4301" s="57"/>
      <c r="I4301" s="57"/>
    </row>
    <row r="4302" spans="6:9" s="58" customFormat="1" ht="12.75">
      <c r="F4302" s="57"/>
      <c r="I4302" s="57"/>
    </row>
    <row r="4303" spans="6:9" s="58" customFormat="1" ht="12.75">
      <c r="F4303" s="57"/>
      <c r="I4303" s="57"/>
    </row>
    <row r="4304" spans="6:9" s="58" customFormat="1" ht="12.75">
      <c r="F4304" s="57"/>
      <c r="I4304" s="57"/>
    </row>
    <row r="4305" spans="6:9" s="58" customFormat="1" ht="12.75">
      <c r="F4305" s="57"/>
      <c r="I4305" s="57"/>
    </row>
    <row r="4306" spans="6:9" s="58" customFormat="1" ht="12.75">
      <c r="F4306" s="57"/>
      <c r="I4306" s="57"/>
    </row>
    <row r="4307" spans="6:9" s="58" customFormat="1" ht="12.75">
      <c r="F4307" s="57"/>
      <c r="I4307" s="57"/>
    </row>
    <row r="4308" spans="6:9" s="58" customFormat="1" ht="12.75">
      <c r="F4308" s="57"/>
      <c r="I4308" s="57"/>
    </row>
    <row r="4309" spans="6:9" s="58" customFormat="1" ht="12.75">
      <c r="F4309" s="57"/>
      <c r="I4309" s="57"/>
    </row>
    <row r="4310" spans="6:9" s="58" customFormat="1" ht="12.75">
      <c r="F4310" s="57"/>
      <c r="I4310" s="57"/>
    </row>
    <row r="4311" spans="6:9" s="58" customFormat="1" ht="12.75">
      <c r="F4311" s="57"/>
      <c r="I4311" s="57"/>
    </row>
    <row r="4312" spans="6:9" s="58" customFormat="1" ht="12.75">
      <c r="F4312" s="57"/>
      <c r="I4312" s="57"/>
    </row>
    <row r="4313" spans="6:9" s="58" customFormat="1" ht="12.75">
      <c r="F4313" s="57"/>
      <c r="I4313" s="57"/>
    </row>
    <row r="4314" spans="6:9" s="58" customFormat="1" ht="12.75">
      <c r="F4314" s="57"/>
      <c r="I4314" s="57"/>
    </row>
    <row r="4315" spans="6:9" s="58" customFormat="1" ht="12.75">
      <c r="F4315" s="57"/>
      <c r="I4315" s="57"/>
    </row>
    <row r="4316" spans="6:9" s="58" customFormat="1" ht="12.75">
      <c r="F4316" s="57"/>
      <c r="I4316" s="57"/>
    </row>
    <row r="4317" spans="6:9" s="58" customFormat="1" ht="12.75">
      <c r="F4317" s="57"/>
      <c r="I4317" s="57"/>
    </row>
    <row r="4318" spans="6:9" s="58" customFormat="1" ht="12.75">
      <c r="F4318" s="57"/>
      <c r="I4318" s="57"/>
    </row>
    <row r="4319" spans="6:9" s="58" customFormat="1" ht="12.75">
      <c r="F4319" s="57"/>
      <c r="I4319" s="57"/>
    </row>
    <row r="4320" spans="6:9" s="58" customFormat="1" ht="12.75">
      <c r="F4320" s="57"/>
      <c r="I4320" s="57"/>
    </row>
    <row r="4321" spans="6:9" s="58" customFormat="1" ht="12.75">
      <c r="F4321" s="57"/>
      <c r="I4321" s="57"/>
    </row>
    <row r="4322" spans="6:9" s="58" customFormat="1" ht="12.75">
      <c r="F4322" s="57"/>
      <c r="I4322" s="57"/>
    </row>
    <row r="4323" spans="6:9" s="58" customFormat="1" ht="12.75">
      <c r="F4323" s="57"/>
      <c r="I4323" s="57"/>
    </row>
    <row r="4324" spans="6:9" s="58" customFormat="1" ht="12.75">
      <c r="F4324" s="57"/>
      <c r="I4324" s="57"/>
    </row>
    <row r="4325" spans="6:9" s="58" customFormat="1" ht="12.75">
      <c r="F4325" s="57"/>
      <c r="I4325" s="57"/>
    </row>
    <row r="4326" spans="6:9" s="58" customFormat="1" ht="12.75">
      <c r="F4326" s="57"/>
      <c r="I4326" s="57"/>
    </row>
    <row r="4327" spans="6:9" s="58" customFormat="1" ht="12.75">
      <c r="F4327" s="57"/>
      <c r="I4327" s="57"/>
    </row>
    <row r="4328" spans="6:9" s="58" customFormat="1" ht="12.75">
      <c r="F4328" s="57"/>
      <c r="I4328" s="57"/>
    </row>
    <row r="4329" spans="6:9" s="58" customFormat="1" ht="12.75">
      <c r="F4329" s="57"/>
      <c r="I4329" s="57"/>
    </row>
    <row r="4330" spans="6:9" s="58" customFormat="1" ht="12.75">
      <c r="F4330" s="57"/>
      <c r="I4330" s="57"/>
    </row>
    <row r="4331" spans="6:9" s="58" customFormat="1" ht="12.75">
      <c r="F4331" s="57"/>
      <c r="I4331" s="57"/>
    </row>
    <row r="4332" spans="6:9" s="58" customFormat="1" ht="12.75">
      <c r="F4332" s="57"/>
      <c r="I4332" s="57"/>
    </row>
    <row r="4333" spans="6:9" s="58" customFormat="1" ht="12.75">
      <c r="F4333" s="57"/>
      <c r="I4333" s="57"/>
    </row>
    <row r="4334" spans="6:9" s="58" customFormat="1" ht="12.75">
      <c r="F4334" s="57"/>
      <c r="I4334" s="57"/>
    </row>
    <row r="4335" spans="6:9" s="58" customFormat="1" ht="12.75">
      <c r="F4335" s="57"/>
      <c r="I4335" s="57"/>
    </row>
    <row r="4336" spans="6:9" s="58" customFormat="1" ht="12.75">
      <c r="F4336" s="57"/>
      <c r="I4336" s="57"/>
    </row>
    <row r="4337" spans="6:9" s="58" customFormat="1" ht="12.75">
      <c r="F4337" s="57"/>
      <c r="I4337" s="57"/>
    </row>
    <row r="4338" spans="6:9" s="58" customFormat="1" ht="12.75">
      <c r="F4338" s="57"/>
      <c r="I4338" s="57"/>
    </row>
    <row r="4339" spans="6:9" s="58" customFormat="1" ht="12.75">
      <c r="F4339" s="57"/>
      <c r="I4339" s="57"/>
    </row>
    <row r="4340" spans="6:9" s="58" customFormat="1" ht="12.75">
      <c r="F4340" s="57"/>
      <c r="I4340" s="57"/>
    </row>
    <row r="4341" spans="6:9" s="58" customFormat="1" ht="12.75">
      <c r="F4341" s="57"/>
      <c r="I4341" s="57"/>
    </row>
    <row r="4342" spans="6:9" s="58" customFormat="1" ht="12.75">
      <c r="F4342" s="57"/>
      <c r="I4342" s="57"/>
    </row>
    <row r="4343" spans="6:9" s="58" customFormat="1" ht="12.75">
      <c r="F4343" s="57"/>
      <c r="I4343" s="57"/>
    </row>
    <row r="4344" spans="6:9" s="58" customFormat="1" ht="12.75">
      <c r="F4344" s="57"/>
      <c r="I4344" s="57"/>
    </row>
    <row r="4345" spans="6:9" s="58" customFormat="1" ht="12.75">
      <c r="F4345" s="57"/>
      <c r="I4345" s="57"/>
    </row>
    <row r="4346" spans="6:9" s="58" customFormat="1" ht="12.75">
      <c r="F4346" s="57"/>
      <c r="I4346" s="57"/>
    </row>
    <row r="4347" spans="6:9" s="58" customFormat="1" ht="12.75">
      <c r="F4347" s="57"/>
      <c r="I4347" s="57"/>
    </row>
    <row r="4348" spans="6:9" s="58" customFormat="1" ht="12.75">
      <c r="F4348" s="57"/>
      <c r="I4348" s="57"/>
    </row>
    <row r="4349" spans="6:9" s="58" customFormat="1" ht="12.75">
      <c r="F4349" s="57"/>
      <c r="I4349" s="57"/>
    </row>
    <row r="4350" spans="6:9" s="58" customFormat="1" ht="12.75">
      <c r="F4350" s="57"/>
      <c r="I4350" s="57"/>
    </row>
    <row r="4351" spans="6:9" s="58" customFormat="1" ht="12.75">
      <c r="F4351" s="57"/>
      <c r="I4351" s="57"/>
    </row>
    <row r="4352" spans="6:9" s="58" customFormat="1" ht="12.75">
      <c r="F4352" s="57"/>
      <c r="I4352" s="57"/>
    </row>
    <row r="4353" spans="6:9" s="58" customFormat="1" ht="12.75">
      <c r="F4353" s="57"/>
      <c r="I4353" s="57"/>
    </row>
    <row r="4354" spans="6:9" s="58" customFormat="1" ht="12.75">
      <c r="F4354" s="57"/>
      <c r="I4354" s="57"/>
    </row>
    <row r="4355" spans="6:9" s="58" customFormat="1" ht="12.75">
      <c r="F4355" s="57"/>
      <c r="I4355" s="57"/>
    </row>
    <row r="4356" spans="6:9" s="58" customFormat="1" ht="12.75">
      <c r="F4356" s="57"/>
      <c r="I4356" s="57"/>
    </row>
    <row r="4357" spans="6:9" s="58" customFormat="1" ht="12.75">
      <c r="F4357" s="57"/>
      <c r="I4357" s="57"/>
    </row>
    <row r="4358" spans="6:9" s="58" customFormat="1" ht="12.75">
      <c r="F4358" s="57"/>
      <c r="I4358" s="57"/>
    </row>
    <row r="4359" spans="6:9" s="58" customFormat="1" ht="12.75">
      <c r="F4359" s="57"/>
      <c r="I4359" s="57"/>
    </row>
    <row r="4360" spans="6:9" s="58" customFormat="1" ht="12.75">
      <c r="F4360" s="57"/>
      <c r="I4360" s="57"/>
    </row>
    <row r="4361" spans="6:9" s="58" customFormat="1" ht="12.75">
      <c r="F4361" s="57"/>
      <c r="I4361" s="57"/>
    </row>
    <row r="4362" spans="6:9" s="58" customFormat="1" ht="12.75">
      <c r="F4362" s="57"/>
      <c r="I4362" s="57"/>
    </row>
    <row r="4363" spans="6:9" s="58" customFormat="1" ht="12.75">
      <c r="F4363" s="57"/>
      <c r="I4363" s="57"/>
    </row>
    <row r="4364" spans="6:9" s="58" customFormat="1" ht="12.75">
      <c r="F4364" s="57"/>
      <c r="I4364" s="57"/>
    </row>
    <row r="4365" spans="6:9" s="58" customFormat="1" ht="12.75">
      <c r="F4365" s="57"/>
      <c r="I4365" s="57"/>
    </row>
    <row r="4366" spans="6:9" s="58" customFormat="1" ht="12.75">
      <c r="F4366" s="57"/>
      <c r="I4366" s="57"/>
    </row>
    <row r="4367" spans="6:9" s="58" customFormat="1" ht="12.75">
      <c r="F4367" s="57"/>
      <c r="I4367" s="57"/>
    </row>
    <row r="4368" spans="6:9" s="58" customFormat="1" ht="12.75">
      <c r="F4368" s="57"/>
      <c r="I4368" s="57"/>
    </row>
    <row r="4369" spans="6:9" s="58" customFormat="1" ht="12.75">
      <c r="F4369" s="57"/>
      <c r="I4369" s="57"/>
    </row>
    <row r="4370" spans="6:9" s="58" customFormat="1" ht="12.75">
      <c r="F4370" s="57"/>
      <c r="I4370" s="57"/>
    </row>
    <row r="4371" spans="6:9" s="58" customFormat="1" ht="12.75">
      <c r="F4371" s="57"/>
      <c r="I4371" s="57"/>
    </row>
    <row r="4372" spans="6:9" s="58" customFormat="1" ht="12.75">
      <c r="F4372" s="57"/>
      <c r="I4372" s="57"/>
    </row>
    <row r="4373" spans="6:9" s="58" customFormat="1" ht="12.75">
      <c r="F4373" s="57"/>
      <c r="I4373" s="57"/>
    </row>
    <row r="4374" spans="6:9" s="58" customFormat="1" ht="12.75">
      <c r="F4374" s="57"/>
      <c r="I4374" s="57"/>
    </row>
    <row r="4375" spans="6:9" s="58" customFormat="1" ht="12.75">
      <c r="F4375" s="57"/>
      <c r="I4375" s="57"/>
    </row>
    <row r="4376" spans="6:9" s="58" customFormat="1" ht="12.75">
      <c r="F4376" s="57"/>
      <c r="I4376" s="57"/>
    </row>
    <row r="4377" spans="6:9" s="58" customFormat="1" ht="12.75">
      <c r="F4377" s="57"/>
      <c r="I4377" s="57"/>
    </row>
    <row r="4378" spans="6:9" s="58" customFormat="1" ht="12.75">
      <c r="F4378" s="57"/>
      <c r="I4378" s="57"/>
    </row>
    <row r="4379" spans="6:9" s="58" customFormat="1" ht="12.75">
      <c r="F4379" s="57"/>
      <c r="I4379" s="57"/>
    </row>
    <row r="4380" spans="6:9" s="58" customFormat="1" ht="12.75">
      <c r="F4380" s="57"/>
      <c r="I4380" s="57"/>
    </row>
    <row r="4381" spans="6:9" s="58" customFormat="1" ht="12.75">
      <c r="F4381" s="57"/>
      <c r="I4381" s="57"/>
    </row>
    <row r="4382" spans="6:9" s="58" customFormat="1" ht="12.75">
      <c r="F4382" s="57"/>
      <c r="I4382" s="57"/>
    </row>
    <row r="4383" spans="6:9" s="58" customFormat="1" ht="12.75">
      <c r="F4383" s="57"/>
      <c r="I4383" s="57"/>
    </row>
    <row r="4384" spans="6:9" s="58" customFormat="1" ht="12.75">
      <c r="F4384" s="57"/>
      <c r="I4384" s="57"/>
    </row>
    <row r="4385" spans="6:9" s="58" customFormat="1" ht="12.75">
      <c r="F4385" s="57"/>
      <c r="I4385" s="57"/>
    </row>
    <row r="4386" spans="6:9" s="58" customFormat="1" ht="12.75">
      <c r="F4386" s="57"/>
      <c r="I4386" s="57"/>
    </row>
    <row r="4387" spans="6:9" s="58" customFormat="1" ht="12.75">
      <c r="F4387" s="57"/>
      <c r="I4387" s="57"/>
    </row>
    <row r="4388" spans="6:9" s="58" customFormat="1" ht="12.75">
      <c r="F4388" s="57"/>
      <c r="I4388" s="57"/>
    </row>
    <row r="4389" spans="6:9" s="58" customFormat="1" ht="12.75">
      <c r="F4389" s="57"/>
      <c r="I4389" s="57"/>
    </row>
    <row r="4390" spans="6:9" s="58" customFormat="1" ht="12.75">
      <c r="F4390" s="57"/>
      <c r="I4390" s="57"/>
    </row>
    <row r="4391" spans="6:9" s="58" customFormat="1" ht="12.75">
      <c r="F4391" s="57"/>
      <c r="I4391" s="57"/>
    </row>
    <row r="4392" spans="6:9" s="58" customFormat="1" ht="12.75">
      <c r="F4392" s="57"/>
      <c r="I4392" s="57"/>
    </row>
    <row r="4393" spans="6:9" s="58" customFormat="1" ht="12.75">
      <c r="F4393" s="57"/>
      <c r="I4393" s="57"/>
    </row>
    <row r="4394" spans="6:9" s="58" customFormat="1" ht="12.75">
      <c r="F4394" s="57"/>
      <c r="I4394" s="57"/>
    </row>
    <row r="4395" spans="6:9" s="58" customFormat="1" ht="12.75">
      <c r="F4395" s="57"/>
      <c r="I4395" s="57"/>
    </row>
    <row r="4396" spans="6:9" s="58" customFormat="1" ht="12.75">
      <c r="F4396" s="57"/>
      <c r="I4396" s="57"/>
    </row>
    <row r="4397" spans="6:9" s="58" customFormat="1" ht="12.75">
      <c r="F4397" s="57"/>
      <c r="I4397" s="57"/>
    </row>
    <row r="4398" spans="6:9" s="58" customFormat="1" ht="12.75">
      <c r="F4398" s="57"/>
      <c r="I4398" s="57"/>
    </row>
    <row r="4399" spans="6:9" s="58" customFormat="1" ht="12.75">
      <c r="F4399" s="57"/>
      <c r="I4399" s="57"/>
    </row>
    <row r="4400" spans="6:9" s="58" customFormat="1" ht="12.75">
      <c r="F4400" s="57"/>
      <c r="I4400" s="57"/>
    </row>
    <row r="4401" spans="6:9" s="58" customFormat="1" ht="12.75">
      <c r="F4401" s="57"/>
      <c r="I4401" s="57"/>
    </row>
    <row r="4402" spans="6:9" s="58" customFormat="1" ht="12.75">
      <c r="F4402" s="57"/>
      <c r="I4402" s="57"/>
    </row>
    <row r="4403" spans="6:9" s="58" customFormat="1" ht="12.75">
      <c r="F4403" s="57"/>
      <c r="I4403" s="57"/>
    </row>
    <row r="4404" spans="6:9" s="58" customFormat="1" ht="12.75">
      <c r="F4404" s="57"/>
      <c r="I4404" s="57"/>
    </row>
    <row r="4405" spans="6:9" s="58" customFormat="1" ht="12.75">
      <c r="F4405" s="57"/>
      <c r="I4405" s="57"/>
    </row>
    <row r="4406" spans="6:9" s="58" customFormat="1" ht="12.75">
      <c r="F4406" s="57"/>
      <c r="I4406" s="57"/>
    </row>
    <row r="4407" spans="6:9" s="58" customFormat="1" ht="12.75">
      <c r="F4407" s="57"/>
      <c r="I4407" s="57"/>
    </row>
    <row r="4408" spans="6:9" s="58" customFormat="1" ht="12.75">
      <c r="F4408" s="57"/>
      <c r="I4408" s="57"/>
    </row>
    <row r="4409" spans="6:9" s="58" customFormat="1" ht="12.75">
      <c r="F4409" s="57"/>
      <c r="I4409" s="57"/>
    </row>
    <row r="4410" spans="6:9" s="58" customFormat="1" ht="12.75">
      <c r="F4410" s="57"/>
      <c r="I4410" s="57"/>
    </row>
    <row r="4411" spans="6:9" s="58" customFormat="1" ht="12.75">
      <c r="F4411" s="57"/>
      <c r="I4411" s="57"/>
    </row>
    <row r="4412" spans="6:9" s="58" customFormat="1" ht="12.75">
      <c r="F4412" s="57"/>
      <c r="I4412" s="57"/>
    </row>
    <row r="4413" spans="6:9" s="58" customFormat="1" ht="12.75">
      <c r="F4413" s="57"/>
      <c r="I4413" s="57"/>
    </row>
    <row r="4414" spans="6:9" s="58" customFormat="1" ht="12.75">
      <c r="F4414" s="57"/>
      <c r="I4414" s="57"/>
    </row>
    <row r="4415" spans="6:9" s="58" customFormat="1" ht="12.75">
      <c r="F4415" s="57"/>
      <c r="I4415" s="57"/>
    </row>
    <row r="4416" spans="6:9" s="58" customFormat="1" ht="12.75">
      <c r="F4416" s="57"/>
      <c r="I4416" s="57"/>
    </row>
    <row r="4417" spans="6:9" s="58" customFormat="1" ht="12.75">
      <c r="F4417" s="57"/>
      <c r="I4417" s="57"/>
    </row>
    <row r="4418" spans="6:9" s="58" customFormat="1" ht="12.75">
      <c r="F4418" s="57"/>
      <c r="I4418" s="57"/>
    </row>
    <row r="4419" spans="6:9" s="58" customFormat="1" ht="12.75">
      <c r="F4419" s="57"/>
      <c r="I4419" s="57"/>
    </row>
    <row r="4420" spans="6:9" s="58" customFormat="1" ht="12.75">
      <c r="F4420" s="57"/>
      <c r="I4420" s="57"/>
    </row>
    <row r="4421" spans="6:9" s="58" customFormat="1" ht="12.75">
      <c r="F4421" s="57"/>
      <c r="I4421" s="57"/>
    </row>
    <row r="4422" spans="6:9" s="58" customFormat="1" ht="12.75">
      <c r="F4422" s="57"/>
      <c r="I4422" s="57"/>
    </row>
    <row r="4423" spans="6:9" s="58" customFormat="1" ht="12.75">
      <c r="F4423" s="57"/>
      <c r="I4423" s="57"/>
    </row>
    <row r="4424" spans="6:9" s="58" customFormat="1" ht="12.75">
      <c r="F4424" s="57"/>
      <c r="I4424" s="57"/>
    </row>
    <row r="4425" spans="6:9" s="58" customFormat="1" ht="12.75">
      <c r="F4425" s="57"/>
      <c r="I4425" s="57"/>
    </row>
    <row r="4426" spans="6:9" s="58" customFormat="1" ht="12.75">
      <c r="F4426" s="57"/>
      <c r="I4426" s="57"/>
    </row>
    <row r="4427" spans="6:9" s="58" customFormat="1" ht="12.75">
      <c r="F4427" s="57"/>
      <c r="I4427" s="57"/>
    </row>
    <row r="4428" spans="6:9" s="58" customFormat="1" ht="12.75">
      <c r="F4428" s="57"/>
      <c r="I4428" s="57"/>
    </row>
    <row r="4429" spans="6:9" s="58" customFormat="1" ht="12.75">
      <c r="F4429" s="57"/>
      <c r="I4429" s="57"/>
    </row>
    <row r="4430" spans="6:9" s="58" customFormat="1" ht="12.75">
      <c r="F4430" s="57"/>
      <c r="I4430" s="57"/>
    </row>
    <row r="4431" spans="6:9" s="58" customFormat="1" ht="12.75">
      <c r="F4431" s="57"/>
      <c r="I4431" s="57"/>
    </row>
    <row r="4432" spans="6:9" s="58" customFormat="1" ht="12.75">
      <c r="F4432" s="57"/>
      <c r="I4432" s="57"/>
    </row>
    <row r="4433" spans="6:9" s="58" customFormat="1" ht="12.75">
      <c r="F4433" s="57"/>
      <c r="I4433" s="57"/>
    </row>
    <row r="4434" spans="6:9" s="58" customFormat="1" ht="12.75">
      <c r="F4434" s="57"/>
      <c r="I4434" s="57"/>
    </row>
    <row r="4435" spans="6:9" s="58" customFormat="1" ht="12.75">
      <c r="F4435" s="57"/>
      <c r="I4435" s="57"/>
    </row>
    <row r="4436" spans="6:9" s="58" customFormat="1" ht="12.75">
      <c r="F4436" s="57"/>
      <c r="I4436" s="57"/>
    </row>
    <row r="4437" spans="6:9" s="58" customFormat="1" ht="12.75">
      <c r="F4437" s="57"/>
      <c r="I4437" s="57"/>
    </row>
    <row r="4438" spans="6:9" s="58" customFormat="1" ht="12.75">
      <c r="F4438" s="57"/>
      <c r="I4438" s="57"/>
    </row>
    <row r="4439" spans="6:9" s="58" customFormat="1" ht="12.75">
      <c r="F4439" s="57"/>
      <c r="I4439" s="57"/>
    </row>
    <row r="4440" spans="6:9" s="58" customFormat="1" ht="12.75">
      <c r="F4440" s="57"/>
      <c r="I4440" s="57"/>
    </row>
    <row r="4441" spans="6:9" s="58" customFormat="1" ht="12.75">
      <c r="F4441" s="57"/>
      <c r="I4441" s="57"/>
    </row>
    <row r="4442" spans="6:9" s="58" customFormat="1" ht="12.75">
      <c r="F4442" s="57"/>
      <c r="I4442" s="57"/>
    </row>
    <row r="4443" spans="6:9" s="58" customFormat="1" ht="12.75">
      <c r="F4443" s="57"/>
      <c r="I4443" s="57"/>
    </row>
    <row r="4444" spans="6:9" s="58" customFormat="1" ht="12.75">
      <c r="F4444" s="57"/>
      <c r="I4444" s="57"/>
    </row>
    <row r="4445" spans="6:9" s="58" customFormat="1" ht="12.75">
      <c r="F4445" s="57"/>
      <c r="I4445" s="57"/>
    </row>
    <row r="4446" spans="6:9" s="58" customFormat="1" ht="12.75">
      <c r="F4446" s="57"/>
      <c r="I4446" s="57"/>
    </row>
    <row r="4447" spans="6:9" s="58" customFormat="1" ht="12.75">
      <c r="F4447" s="57"/>
      <c r="I4447" s="57"/>
    </row>
    <row r="4448" spans="6:9" s="58" customFormat="1" ht="12.75">
      <c r="F4448" s="57"/>
      <c r="I4448" s="57"/>
    </row>
    <row r="4449" spans="6:9" s="58" customFormat="1" ht="12.75">
      <c r="F4449" s="57"/>
      <c r="I4449" s="57"/>
    </row>
    <row r="4450" spans="6:9" s="58" customFormat="1" ht="12.75">
      <c r="F4450" s="57"/>
      <c r="I4450" s="57"/>
    </row>
    <row r="4451" spans="6:9" s="58" customFormat="1" ht="12.75">
      <c r="F4451" s="57"/>
      <c r="I4451" s="57"/>
    </row>
    <row r="4452" spans="6:9" s="58" customFormat="1" ht="12.75">
      <c r="F4452" s="57"/>
      <c r="I4452" s="57"/>
    </row>
    <row r="4453" spans="6:9" s="58" customFormat="1" ht="12.75">
      <c r="F4453" s="57"/>
      <c r="I4453" s="57"/>
    </row>
    <row r="4454" spans="6:9" s="58" customFormat="1" ht="12.75">
      <c r="F4454" s="57"/>
      <c r="I4454" s="57"/>
    </row>
    <row r="4455" spans="6:9" s="58" customFormat="1" ht="12.75">
      <c r="F4455" s="57"/>
      <c r="I4455" s="57"/>
    </row>
    <row r="4456" spans="6:9" s="58" customFormat="1" ht="12.75">
      <c r="F4456" s="57"/>
      <c r="I4456" s="57"/>
    </row>
    <row r="4457" spans="6:9" s="58" customFormat="1" ht="12.75">
      <c r="F4457" s="57"/>
      <c r="I4457" s="57"/>
    </row>
    <row r="4458" spans="6:9" s="58" customFormat="1" ht="12.75">
      <c r="F4458" s="57"/>
      <c r="I4458" s="57"/>
    </row>
    <row r="4459" spans="6:9" s="58" customFormat="1" ht="12.75">
      <c r="F4459" s="57"/>
      <c r="I4459" s="57"/>
    </row>
    <row r="4460" spans="6:9" s="58" customFormat="1" ht="12.75">
      <c r="F4460" s="57"/>
      <c r="I4460" s="57"/>
    </row>
    <row r="4461" spans="6:9" s="58" customFormat="1" ht="12.75">
      <c r="F4461" s="57"/>
      <c r="I4461" s="57"/>
    </row>
    <row r="4462" spans="6:9" s="58" customFormat="1" ht="12.75">
      <c r="F4462" s="57"/>
      <c r="I4462" s="57"/>
    </row>
    <row r="4463" spans="6:9" s="58" customFormat="1" ht="12.75">
      <c r="F4463" s="57"/>
      <c r="I4463" s="57"/>
    </row>
    <row r="4464" spans="6:9" s="58" customFormat="1" ht="12.75">
      <c r="F4464" s="57"/>
      <c r="I4464" s="57"/>
    </row>
    <row r="4465" spans="6:9" s="58" customFormat="1" ht="12.75">
      <c r="F4465" s="57"/>
      <c r="I4465" s="57"/>
    </row>
    <row r="4466" spans="6:9" s="58" customFormat="1" ht="12.75">
      <c r="F4466" s="57"/>
      <c r="I4466" s="57"/>
    </row>
    <row r="4467" spans="6:9" s="58" customFormat="1" ht="12.75">
      <c r="F4467" s="57"/>
      <c r="I4467" s="57"/>
    </row>
    <row r="4468" spans="6:9" s="58" customFormat="1" ht="12.75">
      <c r="F4468" s="57"/>
      <c r="I4468" s="57"/>
    </row>
    <row r="4469" spans="6:9" s="58" customFormat="1" ht="12.75">
      <c r="F4469" s="57"/>
      <c r="I4469" s="57"/>
    </row>
    <row r="4470" spans="6:9" s="58" customFormat="1" ht="12.75">
      <c r="F4470" s="57"/>
      <c r="I4470" s="57"/>
    </row>
    <row r="4471" spans="6:9" s="58" customFormat="1" ht="12.75">
      <c r="F4471" s="57"/>
      <c r="I4471" s="57"/>
    </row>
    <row r="4472" spans="6:9" s="58" customFormat="1" ht="12.75">
      <c r="F4472" s="57"/>
      <c r="I4472" s="57"/>
    </row>
    <row r="4473" spans="6:9" s="58" customFormat="1" ht="12.75">
      <c r="F4473" s="57"/>
      <c r="I4473" s="57"/>
    </row>
    <row r="4474" spans="6:9" s="58" customFormat="1" ht="12.75">
      <c r="F4474" s="57"/>
      <c r="I4474" s="57"/>
    </row>
    <row r="4475" spans="6:9" s="58" customFormat="1" ht="12.75">
      <c r="F4475" s="57"/>
      <c r="I4475" s="57"/>
    </row>
    <row r="4476" spans="6:9" s="58" customFormat="1" ht="12.75">
      <c r="F4476" s="57"/>
      <c r="I4476" s="57"/>
    </row>
    <row r="4477" spans="6:9" s="58" customFormat="1" ht="12.75">
      <c r="F4477" s="57"/>
      <c r="I4477" s="57"/>
    </row>
    <row r="4478" spans="6:9" s="58" customFormat="1" ht="12.75">
      <c r="F4478" s="57"/>
      <c r="I4478" s="57"/>
    </row>
    <row r="4479" spans="6:9" s="58" customFormat="1" ht="12.75">
      <c r="F4479" s="57"/>
      <c r="I4479" s="57"/>
    </row>
    <row r="4480" spans="6:9" s="58" customFormat="1" ht="12.75">
      <c r="F4480" s="57"/>
      <c r="I4480" s="57"/>
    </row>
    <row r="4481" spans="6:9" s="58" customFormat="1" ht="12.75">
      <c r="F4481" s="57"/>
      <c r="I4481" s="57"/>
    </row>
    <row r="4482" spans="6:9" s="58" customFormat="1" ht="12.75">
      <c r="F4482" s="57"/>
      <c r="I4482" s="57"/>
    </row>
    <row r="4483" spans="6:9" s="58" customFormat="1" ht="12.75">
      <c r="F4483" s="57"/>
      <c r="I4483" s="57"/>
    </row>
    <row r="4484" spans="6:9" s="58" customFormat="1" ht="12.75">
      <c r="F4484" s="57"/>
      <c r="I4484" s="57"/>
    </row>
    <row r="4485" spans="6:9" s="58" customFormat="1" ht="12.75">
      <c r="F4485" s="57"/>
      <c r="I4485" s="57"/>
    </row>
    <row r="4486" spans="6:9" s="58" customFormat="1" ht="12.75">
      <c r="F4486" s="57"/>
      <c r="I4486" s="57"/>
    </row>
    <row r="4487" spans="6:9" s="58" customFormat="1" ht="12.75">
      <c r="F4487" s="57"/>
      <c r="I4487" s="57"/>
    </row>
    <row r="4488" spans="6:9" s="58" customFormat="1" ht="12.75">
      <c r="F4488" s="57"/>
      <c r="I4488" s="57"/>
    </row>
    <row r="4489" spans="6:9" s="58" customFormat="1" ht="12.75">
      <c r="F4489" s="57"/>
      <c r="I4489" s="57"/>
    </row>
    <row r="4490" spans="6:9" s="58" customFormat="1" ht="12.75">
      <c r="F4490" s="57"/>
      <c r="I4490" s="57"/>
    </row>
    <row r="4491" spans="6:9" s="58" customFormat="1" ht="12.75">
      <c r="F4491" s="57"/>
      <c r="I4491" s="57"/>
    </row>
    <row r="4492" spans="6:9" s="58" customFormat="1" ht="12.75">
      <c r="F4492" s="57"/>
      <c r="I4492" s="57"/>
    </row>
    <row r="4493" spans="6:9" s="58" customFormat="1" ht="12.75">
      <c r="F4493" s="57"/>
      <c r="I4493" s="57"/>
    </row>
    <row r="4494" spans="6:9" s="58" customFormat="1" ht="12.75">
      <c r="F4494" s="57"/>
      <c r="I4494" s="57"/>
    </row>
    <row r="4495" spans="6:9" s="58" customFormat="1" ht="12.75">
      <c r="F4495" s="57"/>
      <c r="I4495" s="57"/>
    </row>
    <row r="4496" spans="6:9" s="58" customFormat="1" ht="12.75">
      <c r="F4496" s="57"/>
      <c r="I4496" s="57"/>
    </row>
    <row r="4497" spans="6:9" s="58" customFormat="1" ht="12.75">
      <c r="F4497" s="57"/>
      <c r="I4497" s="57"/>
    </row>
    <row r="4498" spans="6:9" s="58" customFormat="1" ht="12.75">
      <c r="F4498" s="57"/>
      <c r="I4498" s="57"/>
    </row>
    <row r="4499" spans="6:9" s="58" customFormat="1" ht="12.75">
      <c r="F4499" s="57"/>
      <c r="I4499" s="57"/>
    </row>
    <row r="4500" spans="6:9" s="58" customFormat="1" ht="12.75">
      <c r="F4500" s="57"/>
      <c r="I4500" s="57"/>
    </row>
    <row r="4501" spans="6:9" s="58" customFormat="1" ht="12.75">
      <c r="F4501" s="57"/>
      <c r="I4501" s="57"/>
    </row>
    <row r="4502" spans="6:9" s="58" customFormat="1" ht="12.75">
      <c r="F4502" s="57"/>
      <c r="I4502" s="57"/>
    </row>
    <row r="4503" spans="6:9" s="58" customFormat="1" ht="12.75">
      <c r="F4503" s="57"/>
      <c r="I4503" s="57"/>
    </row>
    <row r="4504" spans="6:9" s="58" customFormat="1" ht="12.75">
      <c r="F4504" s="57"/>
      <c r="I4504" s="57"/>
    </row>
    <row r="4505" spans="6:9" s="58" customFormat="1" ht="12.75">
      <c r="F4505" s="57"/>
      <c r="I4505" s="57"/>
    </row>
    <row r="4506" spans="6:9" s="58" customFormat="1" ht="12.75">
      <c r="F4506" s="57"/>
      <c r="I4506" s="57"/>
    </row>
    <row r="4507" spans="6:9" s="58" customFormat="1" ht="12.75">
      <c r="F4507" s="57"/>
      <c r="I4507" s="57"/>
    </row>
    <row r="4508" spans="6:9" s="58" customFormat="1" ht="12.75">
      <c r="F4508" s="57"/>
      <c r="I4508" s="57"/>
    </row>
    <row r="4509" spans="6:9" s="58" customFormat="1" ht="12.75">
      <c r="F4509" s="57"/>
      <c r="I4509" s="57"/>
    </row>
    <row r="4510" spans="6:9" s="58" customFormat="1" ht="12.75">
      <c r="F4510" s="57"/>
      <c r="I4510" s="57"/>
    </row>
    <row r="4511" spans="6:9" s="58" customFormat="1" ht="12.75">
      <c r="F4511" s="57"/>
      <c r="I4511" s="57"/>
    </row>
    <row r="4512" spans="6:9" s="58" customFormat="1" ht="12.75">
      <c r="F4512" s="57"/>
      <c r="I4512" s="57"/>
    </row>
    <row r="4513" spans="6:9" s="58" customFormat="1" ht="12.75">
      <c r="F4513" s="57"/>
      <c r="I4513" s="57"/>
    </row>
    <row r="4514" spans="6:9" s="58" customFormat="1" ht="12.75">
      <c r="F4514" s="57"/>
      <c r="I4514" s="57"/>
    </row>
    <row r="4515" spans="6:9" s="58" customFormat="1" ht="12.75">
      <c r="F4515" s="57"/>
      <c r="I4515" s="57"/>
    </row>
    <row r="4516" spans="6:9" s="58" customFormat="1" ht="12.75">
      <c r="F4516" s="57"/>
      <c r="I4516" s="57"/>
    </row>
    <row r="4517" spans="6:9" s="58" customFormat="1" ht="12.75">
      <c r="F4517" s="57"/>
      <c r="I4517" s="57"/>
    </row>
    <row r="4518" spans="6:9" s="58" customFormat="1" ht="12.75">
      <c r="F4518" s="57"/>
      <c r="I4518" s="57"/>
    </row>
    <row r="4519" spans="6:9" s="58" customFormat="1" ht="12.75">
      <c r="F4519" s="57"/>
      <c r="I4519" s="57"/>
    </row>
    <row r="4520" spans="6:9" s="58" customFormat="1" ht="12.75">
      <c r="F4520" s="57"/>
      <c r="I4520" s="57"/>
    </row>
    <row r="4521" spans="6:9" s="58" customFormat="1" ht="12.75">
      <c r="F4521" s="57"/>
      <c r="I4521" s="57"/>
    </row>
    <row r="4522" spans="6:9" s="58" customFormat="1" ht="12.75">
      <c r="F4522" s="57"/>
      <c r="I4522" s="57"/>
    </row>
    <row r="4523" spans="6:9" s="58" customFormat="1" ht="12.75">
      <c r="F4523" s="57"/>
      <c r="I4523" s="57"/>
    </row>
    <row r="4524" spans="6:9" s="58" customFormat="1" ht="12.75">
      <c r="F4524" s="57"/>
      <c r="I4524" s="57"/>
    </row>
    <row r="4525" spans="6:9" s="58" customFormat="1" ht="12.75">
      <c r="F4525" s="57"/>
      <c r="I4525" s="57"/>
    </row>
    <row r="4526" spans="6:9" s="58" customFormat="1" ht="12.75">
      <c r="F4526" s="57"/>
      <c r="I4526" s="57"/>
    </row>
    <row r="4527" spans="6:9" s="58" customFormat="1" ht="12.75">
      <c r="F4527" s="57"/>
      <c r="I4527" s="57"/>
    </row>
    <row r="4528" spans="6:9" s="58" customFormat="1" ht="12.75">
      <c r="F4528" s="57"/>
      <c r="I4528" s="57"/>
    </row>
    <row r="4529" spans="6:9" s="58" customFormat="1" ht="12.75">
      <c r="F4529" s="57"/>
      <c r="I4529" s="57"/>
    </row>
    <row r="4530" spans="6:9" s="58" customFormat="1" ht="12.75">
      <c r="F4530" s="57"/>
      <c r="I4530" s="57"/>
    </row>
    <row r="4531" spans="6:9" s="58" customFormat="1" ht="12.75">
      <c r="F4531" s="57"/>
      <c r="I4531" s="57"/>
    </row>
    <row r="4532" spans="6:9" s="58" customFormat="1" ht="12.75">
      <c r="F4532" s="57"/>
      <c r="I4532" s="57"/>
    </row>
    <row r="4533" spans="6:9" s="58" customFormat="1" ht="12.75">
      <c r="F4533" s="57"/>
      <c r="I4533" s="57"/>
    </row>
    <row r="4534" spans="6:9" s="58" customFormat="1" ht="12.75">
      <c r="F4534" s="57"/>
      <c r="I4534" s="57"/>
    </row>
    <row r="4535" spans="6:9" s="58" customFormat="1" ht="12.75">
      <c r="F4535" s="57"/>
      <c r="I4535" s="57"/>
    </row>
    <row r="4536" spans="6:9" s="58" customFormat="1" ht="12.75">
      <c r="F4536" s="57"/>
      <c r="I4536" s="57"/>
    </row>
    <row r="4537" spans="6:9" s="58" customFormat="1" ht="12.75">
      <c r="F4537" s="57"/>
      <c r="I4537" s="57"/>
    </row>
    <row r="4538" spans="6:9" s="58" customFormat="1" ht="12.75">
      <c r="F4538" s="57"/>
      <c r="I4538" s="57"/>
    </row>
    <row r="4539" spans="6:9" s="58" customFormat="1" ht="12.75">
      <c r="F4539" s="57"/>
      <c r="I4539" s="57"/>
    </row>
    <row r="4540" spans="6:9" s="58" customFormat="1" ht="12.75">
      <c r="F4540" s="57"/>
      <c r="I4540" s="57"/>
    </row>
    <row r="4541" spans="6:9" s="58" customFormat="1" ht="12.75">
      <c r="F4541" s="57"/>
      <c r="I4541" s="57"/>
    </row>
    <row r="4542" spans="6:9" s="58" customFormat="1" ht="12.75">
      <c r="F4542" s="57"/>
      <c r="I4542" s="57"/>
    </row>
    <row r="4543" spans="6:9" s="58" customFormat="1" ht="12.75">
      <c r="F4543" s="57"/>
      <c r="I4543" s="57"/>
    </row>
    <row r="4544" spans="6:9" s="58" customFormat="1" ht="12.75">
      <c r="F4544" s="57"/>
      <c r="I4544" s="57"/>
    </row>
    <row r="4545" spans="6:9" s="58" customFormat="1" ht="12.75">
      <c r="F4545" s="57"/>
      <c r="I4545" s="57"/>
    </row>
    <row r="4546" spans="6:9" s="58" customFormat="1" ht="12.75">
      <c r="F4546" s="57"/>
      <c r="I4546" s="57"/>
    </row>
    <row r="4547" spans="6:9" s="58" customFormat="1" ht="12.75">
      <c r="F4547" s="57"/>
      <c r="I4547" s="57"/>
    </row>
    <row r="4548" spans="6:9" s="58" customFormat="1" ht="12.75">
      <c r="F4548" s="57"/>
      <c r="I4548" s="57"/>
    </row>
    <row r="4549" spans="6:9" s="58" customFormat="1" ht="12.75">
      <c r="F4549" s="57"/>
      <c r="I4549" s="57"/>
    </row>
    <row r="4550" spans="6:9" s="58" customFormat="1" ht="12.75">
      <c r="F4550" s="57"/>
      <c r="I4550" s="57"/>
    </row>
    <row r="4551" spans="6:9" s="58" customFormat="1" ht="12.75">
      <c r="F4551" s="57"/>
      <c r="I4551" s="57"/>
    </row>
    <row r="4552" spans="6:9" s="58" customFormat="1" ht="12.75">
      <c r="F4552" s="57"/>
      <c r="I4552" s="57"/>
    </row>
    <row r="4553" spans="6:9" s="58" customFormat="1" ht="12.75">
      <c r="F4553" s="57"/>
      <c r="I4553" s="57"/>
    </row>
    <row r="4554" spans="6:9" s="58" customFormat="1" ht="12.75">
      <c r="F4554" s="57"/>
      <c r="I4554" s="57"/>
    </row>
    <row r="4555" spans="6:9" s="58" customFormat="1" ht="12.75">
      <c r="F4555" s="57"/>
      <c r="I4555" s="57"/>
    </row>
    <row r="4556" spans="6:9" s="58" customFormat="1" ht="12.75">
      <c r="F4556" s="57"/>
      <c r="I4556" s="57"/>
    </row>
    <row r="4557" spans="6:9" s="58" customFormat="1" ht="12.75">
      <c r="F4557" s="57"/>
      <c r="I4557" s="57"/>
    </row>
    <row r="4558" spans="6:9" s="58" customFormat="1" ht="12.75">
      <c r="F4558" s="57"/>
      <c r="I4558" s="57"/>
    </row>
    <row r="4559" spans="6:9" s="58" customFormat="1" ht="12.75">
      <c r="F4559" s="57"/>
      <c r="I4559" s="57"/>
    </row>
    <row r="4560" spans="6:9" s="58" customFormat="1" ht="12.75">
      <c r="F4560" s="57"/>
      <c r="I4560" s="57"/>
    </row>
    <row r="4561" spans="6:9" s="58" customFormat="1" ht="12.75">
      <c r="F4561" s="57"/>
      <c r="I4561" s="57"/>
    </row>
    <row r="4562" spans="6:9" s="58" customFormat="1" ht="12.75">
      <c r="F4562" s="57"/>
      <c r="I4562" s="57"/>
    </row>
    <row r="4563" spans="6:9" s="58" customFormat="1" ht="12.75">
      <c r="F4563" s="57"/>
      <c r="I4563" s="57"/>
    </row>
    <row r="4564" spans="6:9" s="58" customFormat="1" ht="12.75">
      <c r="F4564" s="57"/>
      <c r="I4564" s="57"/>
    </row>
    <row r="4565" spans="6:9" s="58" customFormat="1" ht="12.75">
      <c r="F4565" s="57"/>
      <c r="I4565" s="57"/>
    </row>
    <row r="4566" spans="6:9" s="58" customFormat="1" ht="12.75">
      <c r="F4566" s="57"/>
      <c r="I4566" s="57"/>
    </row>
    <row r="4567" spans="6:9" s="58" customFormat="1" ht="12.75">
      <c r="F4567" s="57"/>
      <c r="I4567" s="57"/>
    </row>
    <row r="4568" spans="6:9" s="58" customFormat="1" ht="12.75">
      <c r="F4568" s="57"/>
      <c r="I4568" s="57"/>
    </row>
    <row r="4569" spans="6:9" s="58" customFormat="1" ht="12.75">
      <c r="F4569" s="57"/>
      <c r="I4569" s="57"/>
    </row>
    <row r="4570" spans="6:9" s="58" customFormat="1" ht="12.75">
      <c r="F4570" s="57"/>
      <c r="I4570" s="57"/>
    </row>
    <row r="4571" spans="6:9" s="58" customFormat="1" ht="12.75">
      <c r="F4571" s="57"/>
      <c r="I4571" s="57"/>
    </row>
    <row r="4572" spans="6:9" s="58" customFormat="1" ht="12.75">
      <c r="F4572" s="57"/>
      <c r="I4572" s="57"/>
    </row>
    <row r="4573" spans="6:9" s="58" customFormat="1" ht="12.75">
      <c r="F4573" s="57"/>
      <c r="I4573" s="57"/>
    </row>
    <row r="4574" spans="6:9" s="58" customFormat="1" ht="12.75">
      <c r="F4574" s="57"/>
      <c r="I4574" s="57"/>
    </row>
    <row r="4575" spans="6:9" s="58" customFormat="1" ht="12.75">
      <c r="F4575" s="57"/>
      <c r="I4575" s="57"/>
    </row>
    <row r="4576" spans="6:9" s="58" customFormat="1" ht="12.75">
      <c r="F4576" s="57"/>
      <c r="I4576" s="57"/>
    </row>
    <row r="4577" spans="6:9" s="58" customFormat="1" ht="12.75">
      <c r="F4577" s="57"/>
      <c r="I4577" s="57"/>
    </row>
    <row r="4578" spans="6:9" s="58" customFormat="1" ht="12.75">
      <c r="F4578" s="57"/>
      <c r="I4578" s="57"/>
    </row>
    <row r="4579" spans="6:9" s="58" customFormat="1" ht="12.75">
      <c r="F4579" s="57"/>
      <c r="I4579" s="57"/>
    </row>
    <row r="4580" spans="6:9" s="58" customFormat="1" ht="12.75">
      <c r="F4580" s="57"/>
      <c r="I4580" s="57"/>
    </row>
    <row r="4581" spans="6:9" s="58" customFormat="1" ht="12.75">
      <c r="F4581" s="57"/>
      <c r="I4581" s="57"/>
    </row>
    <row r="4582" spans="6:9" s="58" customFormat="1" ht="12.75">
      <c r="F4582" s="57"/>
      <c r="I4582" s="57"/>
    </row>
    <row r="4583" spans="6:9" s="58" customFormat="1" ht="12.75">
      <c r="F4583" s="57"/>
      <c r="I4583" s="57"/>
    </row>
    <row r="4584" spans="6:9" s="58" customFormat="1" ht="12.75">
      <c r="F4584" s="57"/>
      <c r="I4584" s="57"/>
    </row>
    <row r="4585" spans="6:9" s="58" customFormat="1" ht="12.75">
      <c r="F4585" s="57"/>
      <c r="I4585" s="57"/>
    </row>
    <row r="4586" spans="6:9" s="58" customFormat="1" ht="12.75">
      <c r="F4586" s="57"/>
      <c r="I4586" s="57"/>
    </row>
    <row r="4587" spans="6:9" s="58" customFormat="1" ht="12.75">
      <c r="F4587" s="57"/>
      <c r="I4587" s="57"/>
    </row>
    <row r="4588" spans="6:9" s="58" customFormat="1" ht="12.75">
      <c r="F4588" s="57"/>
      <c r="I4588" s="57"/>
    </row>
    <row r="4589" spans="6:9" s="58" customFormat="1" ht="12.75">
      <c r="F4589" s="57"/>
      <c r="I4589" s="57"/>
    </row>
    <row r="4590" spans="6:9" s="58" customFormat="1" ht="12.75">
      <c r="F4590" s="57"/>
      <c r="I4590" s="57"/>
    </row>
    <row r="4591" spans="6:9" s="58" customFormat="1" ht="12.75">
      <c r="F4591" s="57"/>
      <c r="I4591" s="57"/>
    </row>
    <row r="4592" spans="6:9" s="58" customFormat="1" ht="12.75">
      <c r="F4592" s="57"/>
      <c r="I4592" s="57"/>
    </row>
    <row r="4593" spans="6:9" s="58" customFormat="1" ht="12.75">
      <c r="F4593" s="57"/>
      <c r="I4593" s="57"/>
    </row>
    <row r="4594" spans="6:9" s="58" customFormat="1" ht="12.75">
      <c r="F4594" s="57"/>
      <c r="I4594" s="57"/>
    </row>
    <row r="4595" spans="6:9" s="58" customFormat="1" ht="12.75">
      <c r="F4595" s="57"/>
      <c r="I4595" s="57"/>
    </row>
    <row r="4596" spans="6:9" s="58" customFormat="1" ht="12.75">
      <c r="F4596" s="57"/>
      <c r="I4596" s="57"/>
    </row>
    <row r="4597" spans="6:9" s="58" customFormat="1" ht="12.75">
      <c r="F4597" s="57"/>
      <c r="I4597" s="57"/>
    </row>
    <row r="4598" spans="6:9" s="58" customFormat="1" ht="12.75">
      <c r="F4598" s="57"/>
      <c r="I4598" s="57"/>
    </row>
    <row r="4599" spans="6:9" s="58" customFormat="1" ht="12.75">
      <c r="F4599" s="57"/>
      <c r="I4599" s="57"/>
    </row>
    <row r="4600" spans="6:9" s="58" customFormat="1" ht="12.75">
      <c r="F4600" s="57"/>
      <c r="I4600" s="57"/>
    </row>
    <row r="4601" spans="6:9" s="58" customFormat="1" ht="12.75">
      <c r="F4601" s="57"/>
      <c r="I4601" s="57"/>
    </row>
    <row r="4602" spans="6:9" s="58" customFormat="1" ht="12.75">
      <c r="F4602" s="57"/>
      <c r="I4602" s="57"/>
    </row>
    <row r="4603" spans="6:9" s="58" customFormat="1" ht="12.75">
      <c r="F4603" s="57"/>
      <c r="I4603" s="57"/>
    </row>
    <row r="4604" spans="6:9" s="58" customFormat="1" ht="12.75">
      <c r="F4604" s="57"/>
      <c r="I4604" s="57"/>
    </row>
    <row r="4605" spans="6:9" s="58" customFormat="1" ht="12.75">
      <c r="F4605" s="57"/>
      <c r="I4605" s="57"/>
    </row>
    <row r="4606" spans="6:9" s="58" customFormat="1" ht="12.75">
      <c r="F4606" s="57"/>
      <c r="I4606" s="57"/>
    </row>
    <row r="4607" spans="6:9" s="58" customFormat="1" ht="12.75">
      <c r="F4607" s="57"/>
      <c r="I4607" s="57"/>
    </row>
    <row r="4608" spans="6:9" s="58" customFormat="1" ht="12.75">
      <c r="F4608" s="57"/>
      <c r="I4608" s="57"/>
    </row>
    <row r="4609" spans="6:9" s="58" customFormat="1" ht="12.75">
      <c r="F4609" s="57"/>
      <c r="I4609" s="57"/>
    </row>
    <row r="4610" spans="6:9" s="58" customFormat="1" ht="12.75">
      <c r="F4610" s="57"/>
      <c r="I4610" s="57"/>
    </row>
    <row r="4611" spans="6:9" s="58" customFormat="1" ht="12.75">
      <c r="F4611" s="57"/>
      <c r="I4611" s="57"/>
    </row>
    <row r="4612" spans="6:9" s="58" customFormat="1" ht="12.75">
      <c r="F4612" s="57"/>
      <c r="I4612" s="57"/>
    </row>
    <row r="4613" spans="6:9" s="58" customFormat="1" ht="12.75">
      <c r="F4613" s="57"/>
      <c r="I4613" s="57"/>
    </row>
    <row r="4614" spans="6:9" s="58" customFormat="1" ht="12.75">
      <c r="F4614" s="57"/>
      <c r="I4614" s="57"/>
    </row>
    <row r="4615" spans="6:9" s="58" customFormat="1" ht="12.75">
      <c r="F4615" s="57"/>
      <c r="I4615" s="57"/>
    </row>
    <row r="4616" spans="6:9" s="58" customFormat="1" ht="12.75">
      <c r="F4616" s="57"/>
      <c r="I4616" s="57"/>
    </row>
    <row r="4617" spans="6:9" s="58" customFormat="1" ht="12.75">
      <c r="F4617" s="57"/>
      <c r="I4617" s="57"/>
    </row>
    <row r="4618" spans="6:9" s="58" customFormat="1" ht="12.75">
      <c r="F4618" s="57"/>
      <c r="I4618" s="57"/>
    </row>
    <row r="4619" spans="6:9" s="58" customFormat="1" ht="12.75">
      <c r="F4619" s="57"/>
      <c r="I4619" s="57"/>
    </row>
    <row r="4620" spans="6:9" s="58" customFormat="1" ht="12.75">
      <c r="F4620" s="57"/>
      <c r="I4620" s="57"/>
    </row>
    <row r="4621" spans="6:9" s="58" customFormat="1" ht="12.75">
      <c r="F4621" s="57"/>
      <c r="I4621" s="57"/>
    </row>
    <row r="4622" spans="6:9" s="58" customFormat="1" ht="12.75">
      <c r="F4622" s="57"/>
      <c r="I4622" s="57"/>
    </row>
    <row r="4623" spans="6:9" s="58" customFormat="1" ht="12.75">
      <c r="F4623" s="57"/>
      <c r="I4623" s="57"/>
    </row>
    <row r="4624" spans="6:9" s="58" customFormat="1" ht="12.75">
      <c r="F4624" s="57"/>
      <c r="I4624" s="57"/>
    </row>
    <row r="4625" spans="6:9" s="58" customFormat="1" ht="12.75">
      <c r="F4625" s="57"/>
      <c r="I4625" s="57"/>
    </row>
    <row r="4626" spans="6:9" s="58" customFormat="1" ht="12.75">
      <c r="F4626" s="57"/>
      <c r="I4626" s="57"/>
    </row>
    <row r="4627" spans="6:9" s="58" customFormat="1" ht="12.75">
      <c r="F4627" s="57"/>
      <c r="I4627" s="57"/>
    </row>
    <row r="4628" spans="6:9" s="58" customFormat="1" ht="12.75">
      <c r="F4628" s="57"/>
      <c r="I4628" s="57"/>
    </row>
    <row r="4629" spans="6:9" s="58" customFormat="1" ht="12.75">
      <c r="F4629" s="57"/>
      <c r="I4629" s="57"/>
    </row>
    <row r="4630" spans="6:9" s="58" customFormat="1" ht="12.75">
      <c r="F4630" s="57"/>
      <c r="I4630" s="57"/>
    </row>
    <row r="4631" spans="6:9" s="58" customFormat="1" ht="12.75">
      <c r="F4631" s="57"/>
      <c r="I4631" s="57"/>
    </row>
    <row r="4632" spans="6:9" s="58" customFormat="1" ht="12.75">
      <c r="F4632" s="57"/>
      <c r="I4632" s="57"/>
    </row>
    <row r="4633" spans="6:9" s="58" customFormat="1" ht="12.75">
      <c r="F4633" s="57"/>
      <c r="I4633" s="57"/>
    </row>
    <row r="4634" spans="6:9" s="58" customFormat="1" ht="12.75">
      <c r="F4634" s="57"/>
      <c r="I4634" s="57"/>
    </row>
    <row r="4635" spans="6:9" s="58" customFormat="1" ht="12.75">
      <c r="F4635" s="57"/>
      <c r="I4635" s="57"/>
    </row>
    <row r="4636" spans="6:9" s="58" customFormat="1" ht="12.75">
      <c r="F4636" s="57"/>
      <c r="I4636" s="57"/>
    </row>
    <row r="4637" spans="6:9" s="58" customFormat="1" ht="12.75">
      <c r="F4637" s="57"/>
      <c r="I4637" s="57"/>
    </row>
    <row r="4638" spans="6:9" s="58" customFormat="1" ht="12.75">
      <c r="F4638" s="57"/>
      <c r="I4638" s="57"/>
    </row>
    <row r="4639" spans="6:9" s="58" customFormat="1" ht="12.75">
      <c r="F4639" s="57"/>
      <c r="I4639" s="57"/>
    </row>
    <row r="4640" spans="6:9" s="58" customFormat="1" ht="12.75">
      <c r="F4640" s="57"/>
      <c r="I4640" s="57"/>
    </row>
    <row r="4641" spans="6:9" s="58" customFormat="1" ht="12.75">
      <c r="F4641" s="57"/>
      <c r="I4641" s="57"/>
    </row>
    <row r="4642" spans="6:9" s="58" customFormat="1" ht="12.75">
      <c r="F4642" s="57"/>
      <c r="I4642" s="57"/>
    </row>
    <row r="4643" spans="6:9" s="58" customFormat="1" ht="12.75">
      <c r="F4643" s="57"/>
      <c r="I4643" s="57"/>
    </row>
    <row r="4644" spans="6:9" s="58" customFormat="1" ht="12.75">
      <c r="F4644" s="57"/>
      <c r="I4644" s="57"/>
    </row>
    <row r="4645" spans="6:9" s="58" customFormat="1" ht="12.75">
      <c r="F4645" s="57"/>
      <c r="I4645" s="57"/>
    </row>
    <row r="4646" spans="6:9" s="58" customFormat="1" ht="12.75">
      <c r="F4646" s="57"/>
      <c r="I4646" s="57"/>
    </row>
    <row r="4647" spans="6:9" s="58" customFormat="1" ht="12.75">
      <c r="F4647" s="57"/>
      <c r="I4647" s="57"/>
    </row>
    <row r="4648" spans="6:9" s="58" customFormat="1" ht="12.75">
      <c r="F4648" s="57"/>
      <c r="I4648" s="57"/>
    </row>
    <row r="4649" spans="6:9" s="58" customFormat="1" ht="12.75">
      <c r="F4649" s="57"/>
      <c r="I4649" s="57"/>
    </row>
    <row r="4650" spans="6:9" s="58" customFormat="1" ht="12.75">
      <c r="F4650" s="57"/>
      <c r="I4650" s="57"/>
    </row>
    <row r="4651" spans="6:9" s="58" customFormat="1" ht="12.75">
      <c r="F4651" s="57"/>
      <c r="I4651" s="57"/>
    </row>
    <row r="4652" spans="6:9" s="58" customFormat="1" ht="12.75">
      <c r="F4652" s="57"/>
      <c r="I4652" s="57"/>
    </row>
    <row r="4653" spans="6:9" s="58" customFormat="1" ht="12.75">
      <c r="F4653" s="57"/>
      <c r="I4653" s="57"/>
    </row>
    <row r="4654" spans="6:9" s="58" customFormat="1" ht="12.75">
      <c r="F4654" s="57"/>
      <c r="I4654" s="57"/>
    </row>
    <row r="4655" spans="6:9" s="58" customFormat="1" ht="12.75">
      <c r="F4655" s="57"/>
      <c r="I4655" s="57"/>
    </row>
    <row r="4656" spans="6:9" s="58" customFormat="1" ht="12.75">
      <c r="F4656" s="57"/>
      <c r="I4656" s="57"/>
    </row>
    <row r="4657" spans="6:9" s="58" customFormat="1" ht="12.75">
      <c r="F4657" s="57"/>
      <c r="I4657" s="57"/>
    </row>
    <row r="4658" spans="6:9" s="58" customFormat="1" ht="12.75">
      <c r="F4658" s="57"/>
      <c r="I4658" s="57"/>
    </row>
    <row r="4659" spans="6:9" s="58" customFormat="1" ht="12.75">
      <c r="F4659" s="57"/>
      <c r="I4659" s="57"/>
    </row>
    <row r="4660" spans="6:9" s="58" customFormat="1" ht="12.75">
      <c r="F4660" s="57"/>
      <c r="I4660" s="57"/>
    </row>
    <row r="4661" spans="6:9" s="58" customFormat="1" ht="12.75">
      <c r="F4661" s="57"/>
      <c r="I4661" s="57"/>
    </row>
    <row r="4662" spans="6:9" s="58" customFormat="1" ht="12.75">
      <c r="F4662" s="57"/>
      <c r="I4662" s="57"/>
    </row>
    <row r="4663" spans="6:9" s="58" customFormat="1" ht="12.75">
      <c r="F4663" s="57"/>
      <c r="I4663" s="57"/>
    </row>
    <row r="4664" spans="6:9" s="58" customFormat="1" ht="12.75">
      <c r="F4664" s="57"/>
      <c r="I4664" s="57"/>
    </row>
    <row r="4665" spans="6:9" s="58" customFormat="1" ht="12.75">
      <c r="F4665" s="57"/>
      <c r="I4665" s="57"/>
    </row>
    <row r="4666" spans="6:9" s="58" customFormat="1" ht="12.75">
      <c r="F4666" s="57"/>
      <c r="I4666" s="57"/>
    </row>
    <row r="4667" spans="6:9" s="58" customFormat="1" ht="12.75">
      <c r="F4667" s="57"/>
      <c r="I4667" s="57"/>
    </row>
    <row r="4668" spans="6:9" s="58" customFormat="1" ht="12.75">
      <c r="F4668" s="57"/>
      <c r="I4668" s="57"/>
    </row>
    <row r="4669" spans="6:9" s="58" customFormat="1" ht="12.75">
      <c r="F4669" s="57"/>
      <c r="I4669" s="57"/>
    </row>
    <row r="4670" spans="6:9" s="58" customFormat="1" ht="12.75">
      <c r="F4670" s="57"/>
      <c r="I4670" s="57"/>
    </row>
    <row r="4671" spans="6:9" s="58" customFormat="1" ht="12.75">
      <c r="F4671" s="57"/>
      <c r="I4671" s="57"/>
    </row>
    <row r="4672" spans="6:9" s="58" customFormat="1" ht="12.75">
      <c r="F4672" s="57"/>
      <c r="I4672" s="57"/>
    </row>
    <row r="4673" spans="6:9" s="58" customFormat="1" ht="12.75">
      <c r="F4673" s="57"/>
      <c r="I4673" s="57"/>
    </row>
    <row r="4674" spans="6:9" s="58" customFormat="1" ht="12.75">
      <c r="F4674" s="57"/>
      <c r="I4674" s="57"/>
    </row>
    <row r="4675" spans="6:9" s="58" customFormat="1" ht="12.75">
      <c r="F4675" s="57"/>
      <c r="I4675" s="57"/>
    </row>
    <row r="4676" spans="6:9" s="58" customFormat="1" ht="12.75">
      <c r="F4676" s="57"/>
      <c r="I4676" s="57"/>
    </row>
    <row r="4677" spans="6:9" s="58" customFormat="1" ht="12.75">
      <c r="F4677" s="57"/>
      <c r="I4677" s="57"/>
    </row>
    <row r="4678" spans="6:9" s="58" customFormat="1" ht="12.75">
      <c r="F4678" s="57"/>
      <c r="I4678" s="57"/>
    </row>
    <row r="4679" spans="6:9" s="58" customFormat="1" ht="12.75">
      <c r="F4679" s="57"/>
      <c r="I4679" s="57"/>
    </row>
    <row r="4680" spans="6:9" s="58" customFormat="1" ht="12.75">
      <c r="F4680" s="57"/>
      <c r="I4680" s="57"/>
    </row>
    <row r="4681" spans="6:9" s="58" customFormat="1" ht="12.75">
      <c r="F4681" s="57"/>
      <c r="I4681" s="57"/>
    </row>
    <row r="4682" spans="6:9" s="58" customFormat="1" ht="12.75">
      <c r="F4682" s="57"/>
      <c r="I4682" s="57"/>
    </row>
    <row r="4683" spans="6:9" s="58" customFormat="1" ht="12.75">
      <c r="F4683" s="57"/>
      <c r="I4683" s="57"/>
    </row>
    <row r="4684" spans="6:9" s="58" customFormat="1" ht="12.75">
      <c r="F4684" s="57"/>
      <c r="I4684" s="57"/>
    </row>
    <row r="4685" spans="6:9" s="58" customFormat="1" ht="12.75">
      <c r="F4685" s="57"/>
      <c r="I4685" s="57"/>
    </row>
  </sheetData>
  <sheetProtection password="DB2F" sheet="1" objects="1" scenarios="1"/>
  <conditionalFormatting sqref="C45">
    <cfRule type="cellIs" priority="1" dxfId="0" operator="greaterThan" stopIfTrue="1">
      <formula>4</formula>
    </cfRule>
  </conditionalFormatting>
  <printOptions/>
  <pageMargins left="0.75" right="0.75" top="1" bottom="1" header="0.5" footer="0.5"/>
  <pageSetup fitToHeight="1" fitToWidth="1" horizontalDpi="600" verticalDpi="600" orientation="landscape" paperSize="9" scale="57" r:id="rId3"/>
  <drawing r:id="rId2"/>
  <legacyDrawing r:id="rId1"/>
</worksheet>
</file>

<file path=xl/worksheets/sheet4.xml><?xml version="1.0" encoding="utf-8"?>
<worksheet xmlns="http://schemas.openxmlformats.org/spreadsheetml/2006/main" xmlns:r="http://schemas.openxmlformats.org/officeDocument/2006/relationships">
  <sheetPr codeName="Foglio4">
    <pageSetUpPr fitToPage="1"/>
  </sheetPr>
  <dimension ref="A2:CQ4686"/>
  <sheetViews>
    <sheetView zoomScale="75" zoomScaleNormal="75" zoomScaleSheetLayoutView="75" workbookViewId="0" topLeftCell="B1">
      <selection activeCell="O44" sqref="O44"/>
    </sheetView>
  </sheetViews>
  <sheetFormatPr defaultColWidth="9.140625" defaultRowHeight="12.75"/>
  <cols>
    <col min="1" max="1" width="2.7109375" style="3" hidden="1" customWidth="1"/>
    <col min="2" max="2" width="24.00390625" style="3" customWidth="1"/>
    <col min="3" max="3" width="13.7109375" style="3" hidden="1" customWidth="1"/>
    <col min="4" max="4" width="10.8515625" style="3" customWidth="1"/>
    <col min="5" max="5" width="9.7109375" style="3" hidden="1" customWidth="1"/>
    <col min="6" max="6" width="9.28125" style="3" customWidth="1"/>
    <col min="7" max="7" width="4.7109375" style="3" customWidth="1"/>
    <col min="8" max="8" width="4.7109375" style="13" customWidth="1"/>
    <col min="9" max="9" width="9.7109375" style="3" hidden="1" customWidth="1"/>
    <col min="10" max="10" width="10.421875" style="3" customWidth="1"/>
    <col min="11" max="11" width="4.7109375" style="3" customWidth="1"/>
    <col min="12" max="12" width="4.7109375" style="13" customWidth="1"/>
    <col min="13" max="13" width="11.421875" style="3" hidden="1" customWidth="1"/>
    <col min="14" max="14" width="9.7109375" style="3" customWidth="1"/>
    <col min="15" max="16" width="4.7109375" style="3" customWidth="1"/>
    <col min="17" max="17" width="11.421875" style="3" hidden="1" customWidth="1"/>
    <col min="18" max="18" width="9.7109375" style="3" customWidth="1"/>
    <col min="19" max="20" width="4.7109375" style="3" customWidth="1"/>
    <col min="21" max="21" width="0" style="3" hidden="1" customWidth="1"/>
    <col min="22" max="22" width="9.7109375" style="3" customWidth="1"/>
    <col min="23" max="24" width="4.7109375" style="3" customWidth="1"/>
    <col min="25" max="25" width="0" style="3" hidden="1" customWidth="1"/>
    <col min="26" max="26" width="9.7109375" style="3" customWidth="1"/>
    <col min="27" max="28" width="4.7109375" style="3" customWidth="1"/>
    <col min="29" max="29" width="0" style="3" hidden="1" customWidth="1"/>
    <col min="30" max="30" width="9.7109375" style="3" customWidth="1"/>
    <col min="31" max="32" width="4.7109375" style="3" customWidth="1"/>
    <col min="33" max="33" width="9.7109375" style="3" hidden="1" customWidth="1"/>
    <col min="34" max="34" width="9.7109375" style="3" customWidth="1"/>
    <col min="35" max="36" width="4.7109375" style="3" customWidth="1"/>
    <col min="37" max="72" width="9.140625" style="3" customWidth="1"/>
    <col min="73" max="73" width="12.57421875" style="3" customWidth="1"/>
    <col min="74" max="75" width="9.140625" style="3" customWidth="1"/>
    <col min="76" max="86" width="0" style="3" hidden="1" customWidth="1"/>
    <col min="87" max="16384" width="9.140625" style="3" customWidth="1"/>
  </cols>
  <sheetData>
    <row r="2" spans="8:36" ht="12.75" hidden="1">
      <c r="H2" s="42">
        <v>3</v>
      </c>
      <c r="K2" s="16">
        <v>3</v>
      </c>
      <c r="O2" s="16">
        <v>1</v>
      </c>
      <c r="S2" s="16">
        <v>1</v>
      </c>
      <c r="W2" s="43">
        <v>1</v>
      </c>
      <c r="X2" s="43"/>
      <c r="AA2" s="73">
        <v>1</v>
      </c>
      <c r="AB2" s="42"/>
      <c r="AE2" s="43">
        <v>1</v>
      </c>
      <c r="AJ2" s="43">
        <v>1</v>
      </c>
    </row>
    <row r="3" spans="3:36" ht="12.75" hidden="1">
      <c r="C3" s="3" t="s">
        <v>43</v>
      </c>
      <c r="E3" s="27">
        <f>E4/(PI()*($K$58/1000)^2/4)</f>
        <v>1.206661177418873</v>
      </c>
      <c r="F3" s="27"/>
      <c r="G3" s="3" t="s">
        <v>7</v>
      </c>
      <c r="I3" s="27">
        <f>I4/(PI()*($K$58/1000)^2/4)</f>
        <v>0.6033305887094365</v>
      </c>
      <c r="J3" s="27"/>
      <c r="M3" s="27">
        <f>M4/(PI()*($K$58/1000)^2/4)</f>
        <v>0</v>
      </c>
      <c r="N3" s="27"/>
      <c r="Q3" s="27">
        <f>Q4/(PI()*($K$58/1000)^2/4)</f>
        <v>0</v>
      </c>
      <c r="R3" s="27"/>
      <c r="U3" s="27">
        <f>U4/(PI()*($K$58/1000)^2/4)</f>
        <v>0</v>
      </c>
      <c r="V3" s="27"/>
      <c r="W3" s="23"/>
      <c r="X3" s="23"/>
      <c r="Y3" s="27">
        <f>Y4/(PI()*($K$58/1000)^2/4)</f>
        <v>0</v>
      </c>
      <c r="Z3" s="27"/>
      <c r="AA3" s="13"/>
      <c r="AB3" s="13"/>
      <c r="AC3" s="27">
        <f>AC4/(PI()*($K$58/1000)^2/4)</f>
        <v>0</v>
      </c>
      <c r="AD3" s="27"/>
      <c r="AF3" s="23"/>
      <c r="AG3" s="27">
        <f>AG4/(PI()*($K$58/1000)^2/4)</f>
        <v>0</v>
      </c>
      <c r="AH3" s="27"/>
      <c r="AJ3" s="23"/>
    </row>
    <row r="4" spans="3:36" ht="12.75" hidden="1">
      <c r="C4" s="3" t="s">
        <v>37</v>
      </c>
      <c r="E4" s="26">
        <f>E20/1000/60</f>
        <v>0.0025233333333333336</v>
      </c>
      <c r="F4" s="26"/>
      <c r="G4" s="3" t="s">
        <v>3</v>
      </c>
      <c r="H4" s="24" t="s">
        <v>37</v>
      </c>
      <c r="I4" s="26">
        <f>I20/1000/60</f>
        <v>0.0012616666666666668</v>
      </c>
      <c r="J4" s="26"/>
      <c r="K4" s="3" t="s">
        <v>3</v>
      </c>
      <c r="M4" s="26">
        <f>M20/1000/60</f>
        <v>0</v>
      </c>
      <c r="N4" s="26"/>
      <c r="Q4" s="26">
        <f>Q20/1000/60</f>
        <v>0</v>
      </c>
      <c r="R4" s="26"/>
      <c r="U4" s="26">
        <f>U20/1000/60</f>
        <v>0</v>
      </c>
      <c r="V4" s="26"/>
      <c r="W4" s="23"/>
      <c r="X4" s="23"/>
      <c r="Y4" s="26">
        <f>Y20/1000/60</f>
        <v>0</v>
      </c>
      <c r="Z4" s="26"/>
      <c r="AA4" s="13"/>
      <c r="AB4" s="13"/>
      <c r="AC4" s="26">
        <f>AC20/1000/60</f>
        <v>0</v>
      </c>
      <c r="AD4" s="26"/>
      <c r="AF4" s="23"/>
      <c r="AG4" s="26">
        <f>AG20/1000/60</f>
        <v>0</v>
      </c>
      <c r="AH4" s="26"/>
      <c r="AJ4" s="23"/>
    </row>
    <row r="5" spans="3:36" ht="12.75" hidden="1">
      <c r="C5" s="3" t="s">
        <v>44</v>
      </c>
      <c r="E5" s="3">
        <f>E3*$C$56*($K$58/1000)/$C$57</f>
        <v>195044.1448774325</v>
      </c>
      <c r="H5" s="24"/>
      <c r="I5" s="3">
        <f>I3*$C$56*($K$58/1000)/$C$57</f>
        <v>97522.07243871625</v>
      </c>
      <c r="M5" s="3">
        <f>M3*$C$56*($K$58/1000)/$C$57</f>
        <v>0</v>
      </c>
      <c r="Q5" s="3">
        <f>Q3*$C$56*($K$58/1000)/$C$57</f>
        <v>0</v>
      </c>
      <c r="U5" s="3">
        <f>U3*$C$56*($K$58/1000)/$C$57</f>
        <v>0</v>
      </c>
      <c r="W5" s="23"/>
      <c r="X5" s="23"/>
      <c r="Y5" s="3">
        <f>Y3*$C$56*($K$58/1000)/$C$57</f>
        <v>0</v>
      </c>
      <c r="AA5" s="13"/>
      <c r="AB5" s="13"/>
      <c r="AC5" s="3">
        <f>AC3*$C$56*($K$58/1000)/$C$57</f>
        <v>0</v>
      </c>
      <c r="AF5" s="23"/>
      <c r="AG5" s="3">
        <f>AG3*$C$56*($K$58/1000)/$C$57</f>
        <v>0</v>
      </c>
      <c r="AJ5" s="23"/>
    </row>
    <row r="6" spans="3:36" ht="12.75" hidden="1">
      <c r="C6" s="3" t="s">
        <v>45</v>
      </c>
      <c r="E6" s="3">
        <f>IF(E5&gt;2000,1/(1.8*LOG10(6.9/E5+($C$58/3.7/$K$58/1000)^1.11))^2,64/E5)</f>
        <v>0.015577021425542235</v>
      </c>
      <c r="H6" s="24"/>
      <c r="I6" s="3">
        <f>IF(I5&gt;2000,1/(1.8*LOG10(6.9/I5+($C$58/3.7/$K$58/1000)^1.11))^2,64/I5)</f>
        <v>0.01791866591537236</v>
      </c>
      <c r="M6" s="3" t="e">
        <f>IF(M5&gt;2000,1/(1.8*LOG10(6.9/M5+($C$58/3.7/$K$58/1000)^1.11))^2,64/M5)</f>
        <v>#DIV/0!</v>
      </c>
      <c r="Q6" s="3" t="e">
        <f>IF(Q5&gt;2000,1/(1.8*LOG10(6.9/Q5+($C$58/3.7/$K$58/1000)^1.11))^2,64/Q5)</f>
        <v>#DIV/0!</v>
      </c>
      <c r="U6" s="3" t="e">
        <f>IF(U5&gt;2000,1/(1.8*LOG10(6.9/U5+($C$58/3.7/$K$58/1000)^1.11))^2,64/U5)</f>
        <v>#DIV/0!</v>
      </c>
      <c r="W6" s="23"/>
      <c r="X6" s="23"/>
      <c r="Y6" s="3" t="e">
        <f>IF(Y5&gt;2000,1/(1.8*LOG10(6.9/Y5+($C$58/3.7/$K$58/1000)^1.11))^2,64/Y5)</f>
        <v>#DIV/0!</v>
      </c>
      <c r="AA6" s="13"/>
      <c r="AB6" s="13"/>
      <c r="AC6" s="3" t="e">
        <f>IF(AC5&gt;2000,1/(1.8*LOG10(6.9/AC5+($C$58/3.7/$K$58/1000)^1.11))^2,64/AC5)</f>
        <v>#DIV/0!</v>
      </c>
      <c r="AF6" s="23"/>
      <c r="AG6" s="3" t="e">
        <f>IF(AG5&gt;2000,1/(1.8*LOG10(6.9/AG5+($C$58/3.7/$K$58/1000)^1.11))^2,64/AG5)</f>
        <v>#DIV/0!</v>
      </c>
      <c r="AJ6" s="23"/>
    </row>
    <row r="7" spans="3:36" ht="12.75" hidden="1">
      <c r="C7" s="3" t="s">
        <v>48</v>
      </c>
      <c r="E7" s="3">
        <f>2+IF(I20=0,2.2,0.5)</f>
        <v>2.5</v>
      </c>
      <c r="H7" s="24"/>
      <c r="I7" s="3">
        <f>IF(M20=0,2.2,0.5)</f>
        <v>2.2</v>
      </c>
      <c r="M7" s="3">
        <f>IF(Q20=0,2.2,0.5)</f>
        <v>2.2</v>
      </c>
      <c r="Q7" s="3">
        <f>IF(U20=0,2.2,0.5)</f>
        <v>2.2</v>
      </c>
      <c r="U7" s="3">
        <f>IF(Y20=0,2.2,0.5)</f>
        <v>2.2</v>
      </c>
      <c r="W7" s="23"/>
      <c r="X7" s="23"/>
      <c r="Y7" s="3">
        <f>IF(AC20=0,2.2,0.5)</f>
        <v>2.2</v>
      </c>
      <c r="AA7" s="13"/>
      <c r="AB7" s="13"/>
      <c r="AC7" s="3">
        <f>IF(AG20=0,2.2,0.5)</f>
        <v>2.2</v>
      </c>
      <c r="AF7" s="23"/>
      <c r="AG7" s="3">
        <f>2.2</f>
        <v>2.2</v>
      </c>
      <c r="AJ7" s="23"/>
    </row>
    <row r="8" spans="2:36" ht="12.75" hidden="1">
      <c r="B8" s="24" t="s">
        <v>50</v>
      </c>
      <c r="C8" s="3" t="s">
        <v>46</v>
      </c>
      <c r="E8" s="28">
        <f>IF(E20=0,0,(E6*E21/($K$58/1000)*0.5*$C$56*E3^2))</f>
        <v>13376.646022552506</v>
      </c>
      <c r="F8" s="28"/>
      <c r="H8" s="24"/>
      <c r="I8" s="28">
        <f>IF(I20=0,0,(I6*I21/($K$58/1000)*0.5*$C$56*I3^2))</f>
        <v>461.62545058829016</v>
      </c>
      <c r="J8" s="28"/>
      <c r="M8" s="28">
        <f>IF(M20=0,0,(M6*M21/($K$58/1000)*0.5*$C$56*M3^2))</f>
        <v>0</v>
      </c>
      <c r="N8" s="28"/>
      <c r="Q8" s="28">
        <f>IF(Q20=0,0,(Q6*Q21/($K$58/1000)*0.5*$C$56*Q3^2))</f>
        <v>0</v>
      </c>
      <c r="R8" s="28"/>
      <c r="U8" s="28">
        <f>IF(U20=0,0,(U6*U21/($K$58/1000)*0.5*$C$56*U3^2))</f>
        <v>0</v>
      </c>
      <c r="V8" s="28"/>
      <c r="W8" s="23"/>
      <c r="X8" s="23"/>
      <c r="Y8" s="28">
        <f>IF(Y20=0,0,(Y6*Y21/($K$58/1000)*0.5*$C$56*Y3^2))</f>
        <v>0</v>
      </c>
      <c r="Z8" s="28"/>
      <c r="AA8" s="13"/>
      <c r="AB8" s="13"/>
      <c r="AC8" s="28">
        <f>IF(AC20=0,0,(AC6*AC21/($K$58/1000)*0.5*$C$56*AC3^2))</f>
        <v>0</v>
      </c>
      <c r="AD8" s="28"/>
      <c r="AF8" s="23"/>
      <c r="AG8" s="28">
        <f>IF(AG20=0,0,(AG6*AG21/($K$58/1000)*0.5*$C$56*AG3^2))</f>
        <v>0</v>
      </c>
      <c r="AH8" s="28"/>
      <c r="AJ8" s="23"/>
    </row>
    <row r="9" spans="2:36" ht="12.75" hidden="1">
      <c r="B9" s="24" t="s">
        <v>51</v>
      </c>
      <c r="C9" s="3" t="s">
        <v>47</v>
      </c>
      <c r="E9" s="29">
        <f>E7*0.5*$C$56*E3^2</f>
        <v>1453.847150294266</v>
      </c>
      <c r="F9" s="29"/>
      <c r="H9" s="24"/>
      <c r="I9" s="29">
        <f>I7*0.5*$C$56*I3^2</f>
        <v>319.8463730647385</v>
      </c>
      <c r="J9" s="29"/>
      <c r="M9" s="29">
        <f>M7*0.5*$C$56*M3^2</f>
        <v>0</v>
      </c>
      <c r="N9" s="29"/>
      <c r="Q9" s="29">
        <f>Q7*0.5*$C$56*Q3^2</f>
        <v>0</v>
      </c>
      <c r="R9" s="29"/>
      <c r="U9" s="29">
        <f>U7*0.5*$C$56*U3^2</f>
        <v>0</v>
      </c>
      <c r="V9" s="29"/>
      <c r="W9" s="23"/>
      <c r="X9" s="23"/>
      <c r="Y9" s="29">
        <f>Y7*0.5*$C$56*Y3^2</f>
        <v>0</v>
      </c>
      <c r="Z9" s="29"/>
      <c r="AA9" s="13"/>
      <c r="AB9" s="13"/>
      <c r="AC9" s="29">
        <f>AC7*0.5*$C$56*AC3^2</f>
        <v>0</v>
      </c>
      <c r="AD9" s="29"/>
      <c r="AF9" s="23"/>
      <c r="AG9" s="29">
        <f>AG7*0.5*$C$56*AG3^2</f>
        <v>0</v>
      </c>
      <c r="AH9" s="29"/>
      <c r="AJ9" s="23"/>
    </row>
    <row r="10" spans="5:36" ht="12.75" hidden="1">
      <c r="E10" s="29"/>
      <c r="F10" s="29"/>
      <c r="H10" s="24"/>
      <c r="I10" s="26"/>
      <c r="J10" s="26"/>
      <c r="M10" s="26"/>
      <c r="N10" s="26"/>
      <c r="Q10" s="26"/>
      <c r="R10" s="26"/>
      <c r="U10" s="26"/>
      <c r="V10" s="26"/>
      <c r="W10" s="23"/>
      <c r="X10" s="23"/>
      <c r="Y10" s="26"/>
      <c r="Z10" s="26"/>
      <c r="AA10" s="13"/>
      <c r="AB10" s="13"/>
      <c r="AC10" s="26"/>
      <c r="AD10" s="26"/>
      <c r="AF10" s="23"/>
      <c r="AG10" s="26"/>
      <c r="AH10" s="26"/>
      <c r="AJ10" s="23"/>
    </row>
    <row r="11" spans="3:36" ht="12.75" hidden="1">
      <c r="C11" s="3" t="s">
        <v>52</v>
      </c>
      <c r="E11" s="28">
        <f>SUM(E8:E9)</f>
        <v>14830.493172846773</v>
      </c>
      <c r="F11" s="28"/>
      <c r="G11" s="3" t="s">
        <v>49</v>
      </c>
      <c r="I11" s="28">
        <f>SUM(I8:I9)</f>
        <v>781.4718236530287</v>
      </c>
      <c r="J11" s="28"/>
      <c r="M11" s="28">
        <f>SUM(M8:M9)</f>
        <v>0</v>
      </c>
      <c r="N11" s="28"/>
      <c r="Q11" s="28">
        <f>SUM(Q8:Q9)</f>
        <v>0</v>
      </c>
      <c r="R11" s="28"/>
      <c r="U11" s="28">
        <f>SUM(U8:U9)</f>
        <v>0</v>
      </c>
      <c r="V11" s="28"/>
      <c r="W11" s="23"/>
      <c r="X11" s="23"/>
      <c r="Y11" s="28">
        <f>SUM(Y8:Y9)</f>
        <v>0</v>
      </c>
      <c r="Z11" s="28"/>
      <c r="AA11" s="13"/>
      <c r="AB11" s="13"/>
      <c r="AC11" s="28">
        <f>SUM(AC8:AC9)</f>
        <v>0</v>
      </c>
      <c r="AD11" s="28"/>
      <c r="AF11" s="23"/>
      <c r="AG11" s="28">
        <f>SUM(AG8:AG9)</f>
        <v>0</v>
      </c>
      <c r="AH11" s="28"/>
      <c r="AJ11" s="23"/>
    </row>
    <row r="14" ht="12.75"/>
    <row r="15" ht="12.75"/>
    <row r="17" spans="8:36" ht="12.75">
      <c r="H17" s="37"/>
      <c r="L17" s="37"/>
      <c r="P17" s="37"/>
      <c r="T17" s="37"/>
      <c r="X17" s="37"/>
      <c r="AB17" s="37"/>
      <c r="AF17" s="37"/>
      <c r="AJ17" s="37"/>
    </row>
    <row r="20" spans="5:40" ht="12.75">
      <c r="E20" s="25">
        <f>$C$34*($H2-1+$K2-1+$O2-1+$S2-1+$W2-1+$AA2-1+$AE2-1+$AJ2-1)</f>
        <v>151.4</v>
      </c>
      <c r="F20" s="25">
        <f>E20/3.785</f>
        <v>40</v>
      </c>
      <c r="G20" s="25" t="s">
        <v>64</v>
      </c>
      <c r="H20" s="37"/>
      <c r="I20" s="25">
        <f>$C$34*($K2-1+$O2-1+$S2-1+$W2-1+$AA2-1+$AE2-1+$AJ2-1)</f>
        <v>75.7</v>
      </c>
      <c r="J20" s="25">
        <f>I20/3.785</f>
        <v>20</v>
      </c>
      <c r="K20" s="25" t="s">
        <v>64</v>
      </c>
      <c r="L20" s="37"/>
      <c r="M20" s="25">
        <f>$C$34*($O2-1+$S2-1+$W2-1+$AA2-1+$AE2-1+$AJ2-1)</f>
        <v>0</v>
      </c>
      <c r="N20" s="25">
        <f>M20/3.785</f>
        <v>0</v>
      </c>
      <c r="O20" s="25" t="s">
        <v>64</v>
      </c>
      <c r="P20" s="25"/>
      <c r="Q20" s="25">
        <f>$C$34*($S2-1+$W2-1+$AA2-1+$AE2-1+$AJ2-1)</f>
        <v>0</v>
      </c>
      <c r="R20" s="25">
        <f>Q20/3.785</f>
        <v>0</v>
      </c>
      <c r="S20" s="25" t="s">
        <v>64</v>
      </c>
      <c r="T20" s="25"/>
      <c r="U20" s="37">
        <f>$C$34*($W2-1+$AA2-1+$AE2-1+$AJ2-1)</f>
        <v>0</v>
      </c>
      <c r="V20" s="25">
        <f>U20/3.785</f>
        <v>0</v>
      </c>
      <c r="W20" s="25" t="s">
        <v>64</v>
      </c>
      <c r="X20" s="25"/>
      <c r="Y20" s="38">
        <f>$C$34*($AA2-1+$AE2-1+$AJ2-1)</f>
        <v>0</v>
      </c>
      <c r="Z20" s="25">
        <f>Y20/3.785</f>
        <v>0</v>
      </c>
      <c r="AA20" s="25" t="s">
        <v>64</v>
      </c>
      <c r="AB20" s="25"/>
      <c r="AC20" s="38">
        <f>$C$34*($AE2-1+$AJ2-1)</f>
        <v>0</v>
      </c>
      <c r="AD20" s="25">
        <f>AC20/3.785</f>
        <v>0</v>
      </c>
      <c r="AE20" s="25" t="s">
        <v>64</v>
      </c>
      <c r="AF20" s="25"/>
      <c r="AG20" s="38">
        <f>$C$34*($AJ2-1)</f>
        <v>0</v>
      </c>
      <c r="AH20" s="25">
        <f>AG20/3.785</f>
        <v>0</v>
      </c>
      <c r="AI20" s="25" t="s">
        <v>64</v>
      </c>
      <c r="AJ20" s="25"/>
      <c r="AK20" s="25"/>
      <c r="AL20" s="25"/>
      <c r="AM20" s="25"/>
      <c r="AN20" s="25"/>
    </row>
    <row r="21" spans="5:35" ht="12.75">
      <c r="E21" s="22">
        <f>F21/3.281</f>
        <v>76.19628162145688</v>
      </c>
      <c r="F21" s="22">
        <v>250</v>
      </c>
      <c r="G21" s="23" t="s">
        <v>63</v>
      </c>
      <c r="I21" s="22">
        <f>J21/3.281</f>
        <v>9.143553794574824</v>
      </c>
      <c r="J21" s="39">
        <v>30</v>
      </c>
      <c r="K21" s="3" t="s">
        <v>63</v>
      </c>
      <c r="M21" s="22">
        <f>N21/3.281</f>
        <v>9.143553794574824</v>
      </c>
      <c r="N21" s="39">
        <v>30</v>
      </c>
      <c r="O21" s="23" t="s">
        <v>63</v>
      </c>
      <c r="Q21" s="22">
        <f>R21/3.281</f>
        <v>9.143553794574824</v>
      </c>
      <c r="R21" s="40">
        <v>30</v>
      </c>
      <c r="S21" s="23" t="s">
        <v>63</v>
      </c>
      <c r="U21" s="22">
        <f>V21/3.281</f>
        <v>9.143553794574824</v>
      </c>
      <c r="V21" s="41">
        <v>30</v>
      </c>
      <c r="W21" s="23" t="s">
        <v>63</v>
      </c>
      <c r="X21" s="23"/>
      <c r="Y21" s="22">
        <f>Z21/3.281</f>
        <v>9.143553794574824</v>
      </c>
      <c r="Z21" s="40">
        <v>30</v>
      </c>
      <c r="AA21" s="3" t="s">
        <v>63</v>
      </c>
      <c r="AC21" s="22">
        <f>AD21/3.281</f>
        <v>9.143553794574824</v>
      </c>
      <c r="AD21" s="39">
        <v>30</v>
      </c>
      <c r="AE21" s="23" t="s">
        <v>63</v>
      </c>
      <c r="AG21" s="22">
        <f>AH21/3.281</f>
        <v>9.143553794574824</v>
      </c>
      <c r="AH21" s="40">
        <v>30</v>
      </c>
      <c r="AI21" s="3" t="s">
        <v>63</v>
      </c>
    </row>
    <row r="22" spans="5:33" ht="12.75">
      <c r="E22" s="3">
        <f>100000-$C$56*9.81*$C$35-E11</f>
        <v>61285.8494056354</v>
      </c>
      <c r="I22" s="3">
        <f>100000-$C$56*9.81*$C$35-I11-E11</f>
        <v>60504.37758198237</v>
      </c>
      <c r="M22" s="3">
        <f>100000-$C$56*9.81*$C$35-M11-I11-E11</f>
        <v>60504.37758198237</v>
      </c>
      <c r="Q22" s="3">
        <f>100000-$C$56*9.81*$C$35-Q11-M11-I11-E11</f>
        <v>60504.37758198237</v>
      </c>
      <c r="U22" s="3">
        <f>100000-$C$56*9.81*$C$35-U11-Q11-M11-I11-E11</f>
        <v>60504.37758198237</v>
      </c>
      <c r="Y22" s="3">
        <f>100000-$C$56*9.81*$C$35-Y11-U11-Q11-M11-I11-E11</f>
        <v>60504.37758198237</v>
      </c>
      <c r="AC22" s="3">
        <f>100000-$C$56*9.81*$C$35-AC11-Y11-U11-Q11-M11-I11-E11</f>
        <v>60504.37758198237</v>
      </c>
      <c r="AG22" s="3">
        <f>100000-$C$56*9.81*$C$35-AG11-AC11-Y11-U11-Q11-M11-I11-E11</f>
        <v>60504.37758198237</v>
      </c>
    </row>
    <row r="24" spans="2:82" ht="33.75">
      <c r="B24" s="20"/>
      <c r="C24" s="18"/>
      <c r="D24" s="18"/>
      <c r="E24" s="18"/>
      <c r="F24" s="18"/>
      <c r="G24" s="18"/>
      <c r="H24" s="19"/>
      <c r="L24" s="19"/>
      <c r="CC24" s="3" t="s">
        <v>32</v>
      </c>
      <c r="CD24" s="21" t="s">
        <v>25</v>
      </c>
    </row>
    <row r="25" spans="2:82" ht="23.25">
      <c r="B25" s="2" t="s">
        <v>10</v>
      </c>
      <c r="CC25" s="16">
        <v>3</v>
      </c>
      <c r="CD25" s="16">
        <v>4</v>
      </c>
    </row>
    <row r="26" ht="12.75">
      <c r="B26" s="4"/>
    </row>
    <row r="27" spans="2:10" ht="16.5" customHeight="1">
      <c r="B27" s="4" t="s">
        <v>42</v>
      </c>
      <c r="I27" s="25"/>
      <c r="J27" s="25"/>
    </row>
    <row r="28" spans="2:82" ht="16.5" customHeight="1">
      <c r="B28" s="4" t="s">
        <v>13</v>
      </c>
      <c r="CA28" s="3" t="s">
        <v>26</v>
      </c>
      <c r="CB28" s="3" t="s">
        <v>27</v>
      </c>
      <c r="CC28" s="3" t="s">
        <v>33</v>
      </c>
      <c r="CD28" s="3" t="s">
        <v>34</v>
      </c>
    </row>
    <row r="29" spans="76:85" ht="16.5" customHeight="1">
      <c r="BX29" s="30"/>
      <c r="BY29" s="3">
        <v>9</v>
      </c>
      <c r="BZ29" s="30" t="s">
        <v>18</v>
      </c>
      <c r="CA29" s="3">
        <v>0.032</v>
      </c>
      <c r="CB29" s="3">
        <v>0.0252</v>
      </c>
      <c r="CC29" s="3">
        <v>997</v>
      </c>
      <c r="CD29" s="3">
        <v>0.000978</v>
      </c>
      <c r="CE29" s="18"/>
      <c r="CF29" s="3" t="s">
        <v>28</v>
      </c>
      <c r="CG29" s="3" t="s">
        <v>39</v>
      </c>
    </row>
    <row r="30" spans="2:85" ht="12.75" hidden="1">
      <c r="B30" s="4"/>
      <c r="H30" s="3"/>
      <c r="L30" s="3"/>
      <c r="BT30" s="3" t="s">
        <v>26</v>
      </c>
      <c r="BU30" s="6">
        <f>INDEX(CA29:CA35,CD25)</f>
        <v>0.063</v>
      </c>
      <c r="BV30" s="3" t="s">
        <v>1</v>
      </c>
      <c r="BX30" s="30"/>
      <c r="BY30" s="3">
        <v>6</v>
      </c>
      <c r="BZ30" s="30" t="s">
        <v>19</v>
      </c>
      <c r="CA30" s="3">
        <v>0.04</v>
      </c>
      <c r="CB30" s="3">
        <v>0.032</v>
      </c>
      <c r="CC30" s="3">
        <v>747.3</v>
      </c>
      <c r="CD30" s="3">
        <v>0.00029</v>
      </c>
      <c r="CF30" s="3" t="s">
        <v>29</v>
      </c>
      <c r="CG30" s="3" t="s">
        <v>40</v>
      </c>
    </row>
    <row r="31" spans="3:85" ht="12.75" hidden="1">
      <c r="C31" s="31"/>
      <c r="D31" s="31"/>
      <c r="E31" s="31"/>
      <c r="F31" s="31"/>
      <c r="BT31" s="3" t="s">
        <v>27</v>
      </c>
      <c r="BU31" s="9">
        <f>INDEX(CB29:CB35,CD25)</f>
        <v>0.0516</v>
      </c>
      <c r="BV31" s="3" t="s">
        <v>1</v>
      </c>
      <c r="BZ31" s="30" t="s">
        <v>20</v>
      </c>
      <c r="CA31" s="3">
        <v>0.05</v>
      </c>
      <c r="CB31" s="3">
        <v>0.0406</v>
      </c>
      <c r="CC31" s="3">
        <v>798.8</v>
      </c>
      <c r="CD31" s="3">
        <v>0.000255</v>
      </c>
      <c r="CF31" s="3" t="s">
        <v>30</v>
      </c>
      <c r="CG31" s="3" t="s">
        <v>41</v>
      </c>
    </row>
    <row r="32" spans="72:80" ht="12.75" hidden="1">
      <c r="BT32" s="3" t="s">
        <v>36</v>
      </c>
      <c r="BU32" s="3">
        <f>E21</f>
        <v>76.19628162145688</v>
      </c>
      <c r="BV32" s="3" t="s">
        <v>1</v>
      </c>
      <c r="BZ32" s="30" t="s">
        <v>21</v>
      </c>
      <c r="CA32" s="3">
        <v>0.063</v>
      </c>
      <c r="CB32" s="3">
        <v>0.0516</v>
      </c>
    </row>
    <row r="33" spans="2:80" ht="12.75">
      <c r="B33" s="4" t="s">
        <v>16</v>
      </c>
      <c r="C33" s="7"/>
      <c r="D33" s="7"/>
      <c r="BZ33" s="30" t="s">
        <v>22</v>
      </c>
      <c r="CA33" s="3">
        <v>0.09</v>
      </c>
      <c r="CB33" s="3">
        <v>0.0746</v>
      </c>
    </row>
    <row r="34" spans="2:80" ht="12.75">
      <c r="B34" s="3" t="s">
        <v>38</v>
      </c>
      <c r="C34" s="1">
        <f>D34*3.785</f>
        <v>37.85</v>
      </c>
      <c r="D34" s="22">
        <v>10</v>
      </c>
      <c r="E34" s="3" t="s">
        <v>64</v>
      </c>
      <c r="F34" s="3" t="s">
        <v>64</v>
      </c>
      <c r="BR34" s="14"/>
      <c r="BZ34" s="30" t="s">
        <v>23</v>
      </c>
      <c r="CA34" s="3">
        <v>0.11</v>
      </c>
      <c r="CB34" s="3">
        <v>0.0918</v>
      </c>
    </row>
    <row r="35" spans="2:80" ht="12.75">
      <c r="B35" s="7" t="s">
        <v>35</v>
      </c>
      <c r="C35" s="1">
        <f>D35/3.281</f>
        <v>3.047851264858275</v>
      </c>
      <c r="D35" s="22">
        <v>10</v>
      </c>
      <c r="E35" s="7" t="s">
        <v>63</v>
      </c>
      <c r="F35" s="7" t="s">
        <v>63</v>
      </c>
      <c r="BU35" s="8"/>
      <c r="BZ35" s="30" t="s">
        <v>24</v>
      </c>
      <c r="CA35" s="3">
        <v>0.16</v>
      </c>
      <c r="CB35" s="3">
        <v>0.1344</v>
      </c>
    </row>
    <row r="37" spans="2:6" ht="24" thickBot="1">
      <c r="B37" s="2" t="s">
        <v>11</v>
      </c>
      <c r="C37" s="7"/>
      <c r="D37" s="7"/>
      <c r="E37" s="7"/>
      <c r="F37" s="7"/>
    </row>
    <row r="38" spans="3:73" ht="13.5" thickBot="1">
      <c r="C38" s="35">
        <f>E11+I11+M11+Q11+U11+Y11+AC11+AG11</f>
        <v>15611.9649964998</v>
      </c>
      <c r="D38" s="59"/>
      <c r="E38" s="23"/>
      <c r="F38" s="23"/>
      <c r="BU38" s="8"/>
    </row>
    <row r="39" spans="2:6" ht="12.75">
      <c r="B39" s="7" t="s">
        <v>62</v>
      </c>
      <c r="C39" s="36">
        <f>C38/100000</f>
        <v>0.156119649964998</v>
      </c>
      <c r="D39" s="36">
        <f>C39*14.5</f>
        <v>2.263734924492471</v>
      </c>
      <c r="E39" s="23" t="s">
        <v>65</v>
      </c>
      <c r="F39" s="23" t="s">
        <v>65</v>
      </c>
    </row>
    <row r="40" spans="2:6" ht="12.75">
      <c r="B40" s="7" t="s">
        <v>62</v>
      </c>
      <c r="C40" s="32">
        <f>C38/9.81/C56</f>
        <v>1.9922805967998634</v>
      </c>
      <c r="D40" s="32">
        <f>C40*3.281</f>
        <v>6.536672638100352</v>
      </c>
      <c r="E40" s="23" t="s">
        <v>63</v>
      </c>
      <c r="F40" s="23" t="s">
        <v>66</v>
      </c>
    </row>
    <row r="41" spans="2:6" ht="12.75">
      <c r="B41" s="7"/>
      <c r="C41" s="32"/>
      <c r="D41" s="32"/>
      <c r="E41" s="23"/>
      <c r="F41" s="23"/>
    </row>
    <row r="42" spans="2:70" ht="12.75">
      <c r="B42" s="7"/>
      <c r="C42" s="32">
        <f>C44*9.81*C56</f>
        <v>39495.62241801763</v>
      </c>
      <c r="D42" s="32"/>
      <c r="E42" s="23"/>
      <c r="F42" s="23"/>
      <c r="BR42" s="5"/>
    </row>
    <row r="43" spans="2:70" ht="12.75">
      <c r="B43" s="7" t="s">
        <v>60</v>
      </c>
      <c r="C43" s="32">
        <f>C42/100000</f>
        <v>0.3949562241801763</v>
      </c>
      <c r="D43" s="36">
        <f>C43*14.5</f>
        <v>5.726865250612557</v>
      </c>
      <c r="E43" s="23" t="s">
        <v>65</v>
      </c>
      <c r="F43" s="23" t="s">
        <v>65</v>
      </c>
      <c r="BR43" s="15"/>
    </row>
    <row r="44" spans="2:73" ht="12.75">
      <c r="B44" s="7" t="s">
        <v>58</v>
      </c>
      <c r="C44" s="32">
        <f>C40+C35</f>
        <v>5.040131861658138</v>
      </c>
      <c r="D44" s="32">
        <f>C44*3.281</f>
        <v>16.536672638100352</v>
      </c>
      <c r="E44" s="23" t="s">
        <v>63</v>
      </c>
      <c r="F44" s="23" t="s">
        <v>66</v>
      </c>
      <c r="BR44" s="14"/>
      <c r="BU44" s="10"/>
    </row>
    <row r="46" spans="2:73" ht="18">
      <c r="B46" s="3" t="s">
        <v>59</v>
      </c>
      <c r="C46" s="33">
        <f>E3</f>
        <v>1.206661177418873</v>
      </c>
      <c r="D46" s="33">
        <f>C46*3.281</f>
        <v>3.9590553231113224</v>
      </c>
      <c r="E46" s="23" t="s">
        <v>7</v>
      </c>
      <c r="F46" s="23" t="s">
        <v>67</v>
      </c>
      <c r="G46" s="34">
        <f>IF(C46&gt;2.8,"WARNING ! High Fluid Speed","")</f>
      </c>
      <c r="BU46" s="11"/>
    </row>
    <row r="47" spans="1:80" ht="15.75">
      <c r="A47" s="28"/>
      <c r="BR47" s="12"/>
      <c r="CB47" s="17"/>
    </row>
    <row r="48" spans="8:12" s="44" customFormat="1" ht="12.75">
      <c r="H48" s="45"/>
      <c r="L48" s="45"/>
    </row>
    <row r="49" spans="8:12" s="44" customFormat="1" ht="12.75">
      <c r="H49" s="45"/>
      <c r="L49" s="45"/>
    </row>
    <row r="50" spans="8:88" s="44" customFormat="1" ht="12.75">
      <c r="H50" s="45"/>
      <c r="L50" s="45"/>
      <c r="BY50" s="60"/>
      <c r="BZ50" s="60"/>
      <c r="CA50" s="61">
        <v>2</v>
      </c>
      <c r="CB50" s="61"/>
      <c r="CC50" s="60"/>
      <c r="CD50" s="60"/>
      <c r="CE50" s="60"/>
      <c r="CF50" s="62"/>
      <c r="CJ50" s="45"/>
    </row>
    <row r="51" spans="8:88" s="44" customFormat="1" ht="12.75">
      <c r="H51" s="45"/>
      <c r="L51" s="45"/>
      <c r="BY51" s="60"/>
      <c r="BZ51" s="60"/>
      <c r="CA51" s="60"/>
      <c r="CB51" s="60"/>
      <c r="CC51" s="60"/>
      <c r="CD51" s="60"/>
      <c r="CE51" s="60"/>
      <c r="CF51" s="62"/>
      <c r="CJ51" s="45"/>
    </row>
    <row r="52" spans="8:91" s="44" customFormat="1" ht="12.75">
      <c r="H52" s="45"/>
      <c r="L52" s="45"/>
      <c r="BY52" s="60"/>
      <c r="BZ52" s="60"/>
      <c r="CA52" s="60" t="s">
        <v>53</v>
      </c>
      <c r="CB52" s="60" t="s">
        <v>54</v>
      </c>
      <c r="CC52" s="60" t="s">
        <v>55</v>
      </c>
      <c r="CD52" s="60" t="s">
        <v>56</v>
      </c>
      <c r="CE52" s="60" t="s">
        <v>68</v>
      </c>
      <c r="CF52" s="60" t="s">
        <v>69</v>
      </c>
      <c r="CJ52" s="45"/>
      <c r="CM52" s="44" t="str">
        <f>INDEX(CA52:CF52,,CA50)</f>
        <v>1 -1/2 HP</v>
      </c>
    </row>
    <row r="53" spans="8:95" s="44" customFormat="1" ht="12.75">
      <c r="H53" s="45"/>
      <c r="L53" s="45"/>
      <c r="BR53" s="46"/>
      <c r="BY53" s="60">
        <v>1</v>
      </c>
      <c r="BZ53" s="60">
        <v>0</v>
      </c>
      <c r="CA53" s="60">
        <v>92.5</v>
      </c>
      <c r="CB53" s="60">
        <v>103.75</v>
      </c>
      <c r="CC53" s="60">
        <v>92.5</v>
      </c>
      <c r="CD53" s="68">
        <v>102.75</v>
      </c>
      <c r="CE53" s="60">
        <v>98</v>
      </c>
      <c r="CF53" s="60">
        <v>118</v>
      </c>
      <c r="CJ53" s="45"/>
      <c r="CL53" s="44">
        <v>0</v>
      </c>
      <c r="CM53" s="44">
        <f aca="true" t="shared" si="0" ref="CM53:CM83">INDEX($CA$53:$CF$83,$BY53,$CA$50)</f>
        <v>103.75</v>
      </c>
      <c r="CO53" s="44">
        <f>E20</f>
        <v>151.4</v>
      </c>
      <c r="CP53" s="44">
        <f>F20</f>
        <v>40</v>
      </c>
      <c r="CQ53" s="56">
        <f>D44</f>
        <v>16.536672638100352</v>
      </c>
    </row>
    <row r="54" spans="2:91" s="44" customFormat="1" ht="15.75">
      <c r="B54" s="48"/>
      <c r="C54" s="49"/>
      <c r="D54" s="49"/>
      <c r="E54" s="48"/>
      <c r="F54" s="48"/>
      <c r="H54" s="45"/>
      <c r="L54" s="45"/>
      <c r="BY54" s="60">
        <v>2</v>
      </c>
      <c r="BZ54" s="60">
        <v>10</v>
      </c>
      <c r="CA54" s="60">
        <v>92.5</v>
      </c>
      <c r="CB54" s="60">
        <v>102.5</v>
      </c>
      <c r="CC54" s="60">
        <v>92.5</v>
      </c>
      <c r="CD54" s="68">
        <v>102.5</v>
      </c>
      <c r="CE54" s="60">
        <v>98</v>
      </c>
      <c r="CF54" s="60">
        <v>117</v>
      </c>
      <c r="CJ54" s="45"/>
      <c r="CL54" s="44">
        <v>10</v>
      </c>
      <c r="CM54" s="44">
        <f t="shared" si="0"/>
        <v>102.5</v>
      </c>
    </row>
    <row r="55" spans="2:91" s="44" customFormat="1" ht="15.75" hidden="1">
      <c r="B55" s="48"/>
      <c r="C55" s="50"/>
      <c r="D55" s="50"/>
      <c r="E55" s="48"/>
      <c r="F55" s="48"/>
      <c r="H55" s="45"/>
      <c r="I55" s="51" t="s">
        <v>15</v>
      </c>
      <c r="J55" s="51"/>
      <c r="BY55" s="60">
        <v>3</v>
      </c>
      <c r="BZ55" s="60">
        <v>20</v>
      </c>
      <c r="CA55" s="60">
        <v>88.75</v>
      </c>
      <c r="CB55" s="60">
        <v>101.25</v>
      </c>
      <c r="CC55" s="60">
        <v>92.5</v>
      </c>
      <c r="CD55" s="62">
        <v>102.5</v>
      </c>
      <c r="CE55" s="60">
        <v>98</v>
      </c>
      <c r="CF55" s="60">
        <v>116</v>
      </c>
      <c r="CJ55" s="45"/>
      <c r="CL55" s="44">
        <v>20</v>
      </c>
      <c r="CM55" s="44">
        <f t="shared" si="0"/>
        <v>101.25</v>
      </c>
    </row>
    <row r="56" spans="3:91" s="44" customFormat="1" ht="12.75" hidden="1">
      <c r="C56" s="44">
        <f>INDEX(CC29:CC31,CC25)</f>
        <v>798.8</v>
      </c>
      <c r="E56" s="44" t="s">
        <v>4</v>
      </c>
      <c r="H56" s="45"/>
      <c r="I56" s="44" t="s">
        <v>0</v>
      </c>
      <c r="K56" s="66">
        <f>BU30*1000</f>
        <v>63</v>
      </c>
      <c r="L56" s="60" t="s">
        <v>12</v>
      </c>
      <c r="BY56" s="60">
        <v>4</v>
      </c>
      <c r="BZ56" s="60">
        <v>30</v>
      </c>
      <c r="CA56" s="60">
        <v>81.25</v>
      </c>
      <c r="CB56" s="60">
        <v>97.5</v>
      </c>
      <c r="CC56" s="60">
        <v>90</v>
      </c>
      <c r="CD56" s="62">
        <v>102.5</v>
      </c>
      <c r="CE56" s="60">
        <v>96</v>
      </c>
      <c r="CF56" s="60">
        <v>115</v>
      </c>
      <c r="CJ56" s="45"/>
      <c r="CL56" s="44">
        <v>30</v>
      </c>
      <c r="CM56" s="44">
        <f t="shared" si="0"/>
        <v>97.5</v>
      </c>
    </row>
    <row r="57" spans="3:91" s="44" customFormat="1" ht="12.75" hidden="1">
      <c r="C57" s="44">
        <f>INDEX(CD29:CD31,CC25)</f>
        <v>0.000255</v>
      </c>
      <c r="E57" s="44" t="s">
        <v>6</v>
      </c>
      <c r="H57" s="45"/>
      <c r="I57" s="44" t="s">
        <v>14</v>
      </c>
      <c r="K57" s="67">
        <f>(K56-K58)/2</f>
        <v>5.699999999999999</v>
      </c>
      <c r="L57" s="60" t="s">
        <v>12</v>
      </c>
      <c r="BY57" s="60">
        <v>5</v>
      </c>
      <c r="BZ57" s="60">
        <v>40</v>
      </c>
      <c r="CA57" s="60">
        <v>68.75</v>
      </c>
      <c r="CB57" s="60">
        <v>91.25</v>
      </c>
      <c r="CC57" s="60">
        <v>88</v>
      </c>
      <c r="CD57" s="65">
        <v>101.25</v>
      </c>
      <c r="CE57" s="60">
        <v>95</v>
      </c>
      <c r="CF57" s="60">
        <v>113</v>
      </c>
      <c r="CJ57" s="45"/>
      <c r="CL57" s="44">
        <v>40</v>
      </c>
      <c r="CM57" s="44">
        <f t="shared" si="0"/>
        <v>91.25</v>
      </c>
    </row>
    <row r="58" spans="3:91" s="44" customFormat="1" ht="12.75" hidden="1">
      <c r="C58" s="54">
        <v>2E-06</v>
      </c>
      <c r="D58" s="54"/>
      <c r="E58" s="44" t="s">
        <v>1</v>
      </c>
      <c r="H58" s="45"/>
      <c r="I58" s="44" t="s">
        <v>17</v>
      </c>
      <c r="K58" s="63">
        <f>BU31*1000</f>
        <v>51.6</v>
      </c>
      <c r="L58" s="60" t="s">
        <v>12</v>
      </c>
      <c r="BY58" s="60">
        <v>6</v>
      </c>
      <c r="BZ58" s="60">
        <v>50</v>
      </c>
      <c r="CA58" s="60">
        <v>50</v>
      </c>
      <c r="CB58" s="60">
        <v>82.5</v>
      </c>
      <c r="CC58" s="60">
        <v>83.75</v>
      </c>
      <c r="CD58" s="62">
        <v>100</v>
      </c>
      <c r="CE58" s="60">
        <v>93</v>
      </c>
      <c r="CF58" s="60">
        <v>111</v>
      </c>
      <c r="CJ58" s="45"/>
      <c r="CL58" s="44">
        <v>50</v>
      </c>
      <c r="CM58" s="44">
        <f t="shared" si="0"/>
        <v>82.5</v>
      </c>
    </row>
    <row r="59" spans="8:91" s="44" customFormat="1" ht="12.75" hidden="1">
      <c r="H59" s="45"/>
      <c r="L59" s="45"/>
      <c r="BY59" s="60">
        <v>7</v>
      </c>
      <c r="BZ59" s="60">
        <v>60</v>
      </c>
      <c r="CA59" s="60">
        <v>21.25</v>
      </c>
      <c r="CB59" s="60">
        <v>71.25</v>
      </c>
      <c r="CC59" s="60">
        <v>81.25</v>
      </c>
      <c r="CD59" s="62">
        <v>97.5</v>
      </c>
      <c r="CE59" s="60">
        <v>91</v>
      </c>
      <c r="CF59" s="60">
        <v>109</v>
      </c>
      <c r="CJ59" s="45"/>
      <c r="CL59" s="44">
        <v>60</v>
      </c>
      <c r="CM59" s="44">
        <f t="shared" si="0"/>
        <v>71.25</v>
      </c>
    </row>
    <row r="60" spans="8:91" s="44" customFormat="1" ht="12.75">
      <c r="H60" s="45"/>
      <c r="L60" s="45"/>
      <c r="BY60" s="60">
        <v>8</v>
      </c>
      <c r="BZ60" s="60">
        <v>70</v>
      </c>
      <c r="CA60" s="60"/>
      <c r="CB60" s="60">
        <v>56.25</v>
      </c>
      <c r="CC60" s="60">
        <v>73.75</v>
      </c>
      <c r="CD60" s="62">
        <v>95</v>
      </c>
      <c r="CE60" s="60">
        <v>88</v>
      </c>
      <c r="CF60" s="60">
        <v>107</v>
      </c>
      <c r="CJ60" s="45"/>
      <c r="CL60" s="44">
        <v>70</v>
      </c>
      <c r="CM60" s="44">
        <f t="shared" si="0"/>
        <v>56.25</v>
      </c>
    </row>
    <row r="61" spans="77:91" s="44" customFormat="1" ht="12.75">
      <c r="BY61" s="60">
        <v>9</v>
      </c>
      <c r="BZ61" s="60">
        <v>80</v>
      </c>
      <c r="CA61" s="60"/>
      <c r="CB61" s="60">
        <v>40</v>
      </c>
      <c r="CC61" s="60">
        <v>68.75</v>
      </c>
      <c r="CD61" s="62">
        <v>91.25</v>
      </c>
      <c r="CE61" s="60">
        <v>85</v>
      </c>
      <c r="CF61" s="60">
        <v>105</v>
      </c>
      <c r="CJ61" s="45"/>
      <c r="CL61" s="44">
        <v>80</v>
      </c>
      <c r="CM61" s="44">
        <f t="shared" si="0"/>
        <v>40</v>
      </c>
    </row>
    <row r="62" spans="77:91" s="44" customFormat="1" ht="12.75">
      <c r="BY62" s="60">
        <v>10</v>
      </c>
      <c r="BZ62" s="60">
        <v>90</v>
      </c>
      <c r="CA62" s="60"/>
      <c r="CB62" s="60">
        <v>22.5</v>
      </c>
      <c r="CC62" s="60">
        <v>60</v>
      </c>
      <c r="CD62" s="62">
        <v>87.5</v>
      </c>
      <c r="CE62" s="60">
        <v>82</v>
      </c>
      <c r="CF62" s="60">
        <v>103</v>
      </c>
      <c r="CJ62" s="45"/>
      <c r="CL62" s="44">
        <v>90</v>
      </c>
      <c r="CM62" s="44">
        <f t="shared" si="0"/>
        <v>22.5</v>
      </c>
    </row>
    <row r="63" spans="77:91" s="44" customFormat="1" ht="12.75">
      <c r="BY63" s="60">
        <v>11</v>
      </c>
      <c r="BZ63" s="60">
        <v>100</v>
      </c>
      <c r="CA63" s="60"/>
      <c r="CB63" s="60">
        <v>0</v>
      </c>
      <c r="CC63" s="60">
        <v>50</v>
      </c>
      <c r="CD63" s="62">
        <v>82.5</v>
      </c>
      <c r="CE63" s="60">
        <v>78</v>
      </c>
      <c r="CF63" s="60">
        <v>101</v>
      </c>
      <c r="CJ63" s="45"/>
      <c r="CL63" s="44">
        <v>100</v>
      </c>
      <c r="CM63" s="44">
        <f t="shared" si="0"/>
        <v>0</v>
      </c>
    </row>
    <row r="64" spans="77:91" s="44" customFormat="1" ht="12.75">
      <c r="BY64" s="60">
        <v>12</v>
      </c>
      <c r="BZ64" s="60">
        <v>110</v>
      </c>
      <c r="CA64" s="60"/>
      <c r="CB64" s="60"/>
      <c r="CC64" s="60">
        <v>37.5</v>
      </c>
      <c r="CD64" s="62">
        <v>76.25</v>
      </c>
      <c r="CE64" s="60">
        <v>73</v>
      </c>
      <c r="CF64" s="60">
        <v>99</v>
      </c>
      <c r="CJ64" s="45"/>
      <c r="CL64" s="44">
        <v>110</v>
      </c>
      <c r="CM64" s="44">
        <f t="shared" si="0"/>
        <v>0</v>
      </c>
    </row>
    <row r="65" spans="77:91" s="44" customFormat="1" ht="12.75">
      <c r="BY65" s="60">
        <v>13</v>
      </c>
      <c r="BZ65" s="60">
        <v>120</v>
      </c>
      <c r="CA65" s="60"/>
      <c r="CB65" s="60"/>
      <c r="CC65" s="60">
        <v>21.25</v>
      </c>
      <c r="CD65" s="62">
        <v>71.25</v>
      </c>
      <c r="CE65" s="60">
        <v>66</v>
      </c>
      <c r="CF65" s="60">
        <v>97</v>
      </c>
      <c r="CJ65" s="45"/>
      <c r="CL65" s="44">
        <v>120</v>
      </c>
      <c r="CM65" s="44">
        <f t="shared" si="0"/>
        <v>0</v>
      </c>
    </row>
    <row r="66" spans="77:91" s="44" customFormat="1" ht="12.75">
      <c r="BY66" s="60">
        <v>14</v>
      </c>
      <c r="BZ66" s="60">
        <v>130</v>
      </c>
      <c r="CA66" s="60"/>
      <c r="CB66" s="60"/>
      <c r="CC66" s="60">
        <v>7</v>
      </c>
      <c r="CD66" s="62">
        <v>63.75</v>
      </c>
      <c r="CE66" s="60">
        <v>60.5</v>
      </c>
      <c r="CF66" s="60">
        <v>95</v>
      </c>
      <c r="CJ66" s="45"/>
      <c r="CL66" s="44">
        <v>130</v>
      </c>
      <c r="CM66" s="44">
        <f t="shared" si="0"/>
        <v>0</v>
      </c>
    </row>
    <row r="67" spans="77:91" s="44" customFormat="1" ht="12.75">
      <c r="BY67" s="60">
        <v>15</v>
      </c>
      <c r="BZ67" s="60">
        <v>140</v>
      </c>
      <c r="CA67" s="60"/>
      <c r="CB67" s="60"/>
      <c r="CC67" s="60"/>
      <c r="CD67" s="62">
        <v>56.25</v>
      </c>
      <c r="CE67" s="60">
        <v>55</v>
      </c>
      <c r="CF67" s="60">
        <v>93</v>
      </c>
      <c r="CJ67" s="45"/>
      <c r="CL67" s="44">
        <v>140</v>
      </c>
      <c r="CM67" s="44">
        <f t="shared" si="0"/>
        <v>0</v>
      </c>
    </row>
    <row r="68" spans="77:91" s="44" customFormat="1" ht="12.75">
      <c r="BY68" s="60">
        <v>16</v>
      </c>
      <c r="BZ68" s="60">
        <v>150</v>
      </c>
      <c r="CA68" s="60"/>
      <c r="CB68" s="60"/>
      <c r="CC68" s="60"/>
      <c r="CD68" s="62">
        <v>48.75</v>
      </c>
      <c r="CE68" s="60">
        <v>49</v>
      </c>
      <c r="CF68" s="60">
        <v>90</v>
      </c>
      <c r="CJ68" s="45"/>
      <c r="CL68" s="44">
        <v>150</v>
      </c>
      <c r="CM68" s="44">
        <f t="shared" si="0"/>
        <v>0</v>
      </c>
    </row>
    <row r="69" spans="77:91" s="44" customFormat="1" ht="12.75">
      <c r="BY69" s="60">
        <v>17</v>
      </c>
      <c r="BZ69" s="60">
        <v>160</v>
      </c>
      <c r="CA69" s="60"/>
      <c r="CB69" s="60"/>
      <c r="CC69" s="60"/>
      <c r="CD69" s="62">
        <v>40</v>
      </c>
      <c r="CE69" s="60">
        <v>42</v>
      </c>
      <c r="CF69" s="60">
        <v>87</v>
      </c>
      <c r="CJ69" s="45"/>
      <c r="CL69" s="44">
        <v>160</v>
      </c>
      <c r="CM69" s="44">
        <f t="shared" si="0"/>
        <v>0</v>
      </c>
    </row>
    <row r="70" spans="77:91" s="44" customFormat="1" ht="12.75">
      <c r="BY70" s="60">
        <v>18</v>
      </c>
      <c r="BZ70" s="60">
        <v>170</v>
      </c>
      <c r="CA70" s="60"/>
      <c r="CB70" s="60"/>
      <c r="CC70" s="60"/>
      <c r="CD70" s="62">
        <v>32.5</v>
      </c>
      <c r="CE70" s="60">
        <v>35</v>
      </c>
      <c r="CF70" s="60">
        <v>84</v>
      </c>
      <c r="CJ70" s="45"/>
      <c r="CL70" s="44">
        <v>170</v>
      </c>
      <c r="CM70" s="44">
        <f t="shared" si="0"/>
        <v>0</v>
      </c>
    </row>
    <row r="71" spans="77:91" s="44" customFormat="1" ht="12.75">
      <c r="BY71" s="60">
        <v>19</v>
      </c>
      <c r="BZ71" s="60">
        <v>180</v>
      </c>
      <c r="CA71" s="60"/>
      <c r="CB71" s="60"/>
      <c r="CC71" s="60"/>
      <c r="CD71" s="62">
        <v>22.5</v>
      </c>
      <c r="CE71" s="60">
        <v>28</v>
      </c>
      <c r="CF71" s="60">
        <v>80</v>
      </c>
      <c r="CJ71" s="45"/>
      <c r="CL71" s="44">
        <v>180</v>
      </c>
      <c r="CM71" s="44">
        <f t="shared" si="0"/>
        <v>0</v>
      </c>
    </row>
    <row r="72" spans="77:91" s="44" customFormat="1" ht="12.75">
      <c r="BY72" s="60">
        <v>20</v>
      </c>
      <c r="BZ72" s="60">
        <v>190</v>
      </c>
      <c r="CA72" s="60"/>
      <c r="CB72" s="60"/>
      <c r="CC72" s="60"/>
      <c r="CD72" s="60"/>
      <c r="CE72" s="60">
        <v>20</v>
      </c>
      <c r="CF72" s="69">
        <v>76</v>
      </c>
      <c r="CJ72" s="45"/>
      <c r="CL72" s="44">
        <v>190</v>
      </c>
      <c r="CM72" s="44">
        <f t="shared" si="0"/>
        <v>0</v>
      </c>
    </row>
    <row r="73" spans="77:91" s="44" customFormat="1" ht="12.75">
      <c r="BY73" s="60">
        <v>21</v>
      </c>
      <c r="BZ73" s="60">
        <v>200</v>
      </c>
      <c r="CA73" s="60"/>
      <c r="CB73" s="60"/>
      <c r="CC73" s="60"/>
      <c r="CD73" s="60"/>
      <c r="CE73" s="60">
        <v>12</v>
      </c>
      <c r="CF73" s="69">
        <v>71</v>
      </c>
      <c r="CJ73" s="45"/>
      <c r="CL73" s="44">
        <v>200</v>
      </c>
      <c r="CM73" s="44">
        <f t="shared" si="0"/>
        <v>0</v>
      </c>
    </row>
    <row r="74" spans="77:91" s="44" customFormat="1" ht="12.75">
      <c r="BY74" s="60">
        <v>22</v>
      </c>
      <c r="BZ74" s="60">
        <v>210</v>
      </c>
      <c r="CA74" s="60"/>
      <c r="CB74" s="60"/>
      <c r="CC74" s="60"/>
      <c r="CD74" s="60"/>
      <c r="CE74" s="60">
        <v>0</v>
      </c>
      <c r="CF74" s="69">
        <v>66</v>
      </c>
      <c r="CJ74" s="45"/>
      <c r="CL74" s="44">
        <v>210</v>
      </c>
      <c r="CM74" s="44">
        <f t="shared" si="0"/>
        <v>0</v>
      </c>
    </row>
    <row r="75" spans="77:91" s="44" customFormat="1" ht="12.75">
      <c r="BY75" s="60">
        <v>23</v>
      </c>
      <c r="BZ75" s="60">
        <v>220</v>
      </c>
      <c r="CA75" s="60"/>
      <c r="CB75" s="60"/>
      <c r="CC75" s="60"/>
      <c r="CD75" s="60"/>
      <c r="CE75" s="60"/>
      <c r="CF75" s="60">
        <v>61</v>
      </c>
      <c r="CL75" s="44">
        <v>220</v>
      </c>
      <c r="CM75" s="44">
        <f t="shared" si="0"/>
        <v>0</v>
      </c>
    </row>
    <row r="76" spans="77:91" s="44" customFormat="1" ht="12.75">
      <c r="BY76" s="60">
        <v>24</v>
      </c>
      <c r="BZ76" s="60">
        <v>230</v>
      </c>
      <c r="CA76" s="60"/>
      <c r="CB76" s="60"/>
      <c r="CC76" s="60"/>
      <c r="CD76" s="60"/>
      <c r="CE76" s="60"/>
      <c r="CF76" s="60">
        <v>55</v>
      </c>
      <c r="CL76" s="44">
        <v>230</v>
      </c>
      <c r="CM76" s="44">
        <f t="shared" si="0"/>
        <v>0</v>
      </c>
    </row>
    <row r="77" spans="77:91" s="44" customFormat="1" ht="12.75">
      <c r="BY77" s="60">
        <v>25</v>
      </c>
      <c r="BZ77" s="60">
        <v>240</v>
      </c>
      <c r="CA77" s="60"/>
      <c r="CB77" s="60"/>
      <c r="CC77" s="60"/>
      <c r="CD77" s="60"/>
      <c r="CE77" s="60"/>
      <c r="CF77" s="60">
        <v>50</v>
      </c>
      <c r="CL77" s="44">
        <v>240</v>
      </c>
      <c r="CM77" s="44">
        <f t="shared" si="0"/>
        <v>0</v>
      </c>
    </row>
    <row r="78" spans="77:91" s="44" customFormat="1" ht="12.75">
      <c r="BY78" s="60">
        <v>26</v>
      </c>
      <c r="BZ78" s="60">
        <v>250</v>
      </c>
      <c r="CA78" s="60"/>
      <c r="CB78" s="60"/>
      <c r="CC78" s="60"/>
      <c r="CD78" s="60"/>
      <c r="CE78" s="60"/>
      <c r="CF78" s="60">
        <v>44</v>
      </c>
      <c r="CL78" s="44">
        <v>250</v>
      </c>
      <c r="CM78" s="44">
        <f t="shared" si="0"/>
        <v>0</v>
      </c>
    </row>
    <row r="79" spans="77:91" s="44" customFormat="1" ht="12.75">
      <c r="BY79" s="60">
        <v>27</v>
      </c>
      <c r="BZ79" s="60">
        <v>260</v>
      </c>
      <c r="CA79" s="60"/>
      <c r="CB79" s="60"/>
      <c r="CC79" s="60"/>
      <c r="CD79" s="60"/>
      <c r="CE79" s="60"/>
      <c r="CF79" s="60">
        <v>37</v>
      </c>
      <c r="CL79" s="44">
        <v>260</v>
      </c>
      <c r="CM79" s="44">
        <f t="shared" si="0"/>
        <v>0</v>
      </c>
    </row>
    <row r="80" spans="77:91" s="44" customFormat="1" ht="12.75">
      <c r="BY80" s="60">
        <v>28</v>
      </c>
      <c r="BZ80" s="60">
        <v>270</v>
      </c>
      <c r="CA80" s="60"/>
      <c r="CB80" s="60"/>
      <c r="CC80" s="60"/>
      <c r="CD80" s="60"/>
      <c r="CE80" s="60"/>
      <c r="CF80" s="60">
        <v>30</v>
      </c>
      <c r="CL80" s="44">
        <v>270</v>
      </c>
      <c r="CM80" s="44">
        <f t="shared" si="0"/>
        <v>0</v>
      </c>
    </row>
    <row r="81" spans="77:91" s="44" customFormat="1" ht="12.75">
      <c r="BY81" s="60">
        <v>29</v>
      </c>
      <c r="BZ81" s="60">
        <v>280</v>
      </c>
      <c r="CA81" s="60"/>
      <c r="CB81" s="60"/>
      <c r="CC81" s="60"/>
      <c r="CD81" s="60"/>
      <c r="CE81" s="60"/>
      <c r="CF81" s="60">
        <v>23</v>
      </c>
      <c r="CL81" s="44">
        <v>280</v>
      </c>
      <c r="CM81" s="44">
        <f t="shared" si="0"/>
        <v>0</v>
      </c>
    </row>
    <row r="82" spans="77:91" s="44" customFormat="1" ht="12.75">
      <c r="BY82" s="60">
        <v>30</v>
      </c>
      <c r="BZ82" s="60">
        <v>290</v>
      </c>
      <c r="CA82" s="60"/>
      <c r="CB82" s="60"/>
      <c r="CC82" s="60"/>
      <c r="CD82" s="60"/>
      <c r="CE82" s="60"/>
      <c r="CF82" s="60">
        <v>16</v>
      </c>
      <c r="CL82" s="44">
        <v>290</v>
      </c>
      <c r="CM82" s="44">
        <f t="shared" si="0"/>
        <v>0</v>
      </c>
    </row>
    <row r="83" spans="77:91" s="44" customFormat="1" ht="12.75">
      <c r="BY83" s="60">
        <v>31</v>
      </c>
      <c r="BZ83" s="60">
        <v>300</v>
      </c>
      <c r="CA83" s="60"/>
      <c r="CB83" s="60"/>
      <c r="CC83" s="60"/>
      <c r="CD83" s="60"/>
      <c r="CE83" s="60"/>
      <c r="CF83" s="60">
        <v>9</v>
      </c>
      <c r="CL83" s="44">
        <v>300</v>
      </c>
      <c r="CM83" s="44">
        <f t="shared" si="0"/>
        <v>0</v>
      </c>
    </row>
    <row r="84" spans="77:84" s="44" customFormat="1" ht="12.75">
      <c r="BY84" s="60"/>
      <c r="BZ84" s="60"/>
      <c r="CA84" s="60"/>
      <c r="CB84" s="60"/>
      <c r="CC84" s="60"/>
      <c r="CD84" s="60"/>
      <c r="CE84" s="60"/>
      <c r="CF84" s="60"/>
    </row>
    <row r="85" spans="77:84" s="44" customFormat="1" ht="12.75">
      <c r="BY85" s="60"/>
      <c r="BZ85" s="60"/>
      <c r="CA85" s="60"/>
      <c r="CB85" s="60"/>
      <c r="CC85" s="60"/>
      <c r="CD85" s="60"/>
      <c r="CE85" s="60"/>
      <c r="CF85" s="60"/>
    </row>
    <row r="86" spans="77:88" s="44" customFormat="1" ht="12.75">
      <c r="BY86" s="60" t="s">
        <v>53</v>
      </c>
      <c r="BZ86" s="60"/>
      <c r="CA86" s="60"/>
      <c r="CB86" s="60"/>
      <c r="CC86" s="60"/>
      <c r="CD86" s="60"/>
      <c r="CE86" s="60"/>
      <c r="CF86" s="62"/>
      <c r="CJ86" s="45"/>
    </row>
    <row r="87" spans="77:88" s="44" customFormat="1" ht="12.75">
      <c r="BY87" s="60" t="s">
        <v>54</v>
      </c>
      <c r="BZ87" s="60"/>
      <c r="CA87" s="60"/>
      <c r="CB87" s="60"/>
      <c r="CC87" s="60"/>
      <c r="CD87" s="60"/>
      <c r="CE87" s="60"/>
      <c r="CF87" s="62"/>
      <c r="CJ87" s="45"/>
    </row>
    <row r="88" spans="8:84" s="44" customFormat="1" ht="12.75">
      <c r="H88" s="45"/>
      <c r="L88" s="45"/>
      <c r="BY88" s="60" t="s">
        <v>55</v>
      </c>
      <c r="BZ88" s="60"/>
      <c r="CA88" s="60"/>
      <c r="CB88" s="60"/>
      <c r="CC88" s="60"/>
      <c r="CD88" s="60"/>
      <c r="CE88" s="60"/>
      <c r="CF88" s="60"/>
    </row>
    <row r="89" spans="8:84" s="44" customFormat="1" ht="12.75">
      <c r="H89" s="45"/>
      <c r="L89" s="45"/>
      <c r="BY89" s="60" t="s">
        <v>56</v>
      </c>
      <c r="BZ89" s="60"/>
      <c r="CA89" s="60"/>
      <c r="CB89" s="60"/>
      <c r="CC89" s="60"/>
      <c r="CD89" s="60"/>
      <c r="CE89" s="60"/>
      <c r="CF89" s="60"/>
    </row>
    <row r="90" spans="8:84" s="44" customFormat="1" ht="12.75">
      <c r="H90" s="45"/>
      <c r="L90" s="45"/>
      <c r="BY90" s="60" t="s">
        <v>68</v>
      </c>
      <c r="BZ90" s="60"/>
      <c r="CA90" s="60"/>
      <c r="CB90" s="60"/>
      <c r="CC90" s="60"/>
      <c r="CD90" s="60"/>
      <c r="CE90" s="60"/>
      <c r="CF90" s="60"/>
    </row>
    <row r="91" spans="8:84" s="44" customFormat="1" ht="12.75">
      <c r="H91" s="45"/>
      <c r="L91" s="45"/>
      <c r="BY91" s="60" t="s">
        <v>69</v>
      </c>
      <c r="BZ91" s="60"/>
      <c r="CA91" s="60"/>
      <c r="CB91" s="60"/>
      <c r="CC91" s="60"/>
      <c r="CD91" s="60"/>
      <c r="CE91" s="60"/>
      <c r="CF91" s="60"/>
    </row>
    <row r="92" spans="8:12" s="44" customFormat="1" ht="12.75">
      <c r="H92" s="45"/>
      <c r="L92" s="45"/>
    </row>
    <row r="93" spans="8:12" s="44" customFormat="1" ht="12.75">
      <c r="H93" s="45"/>
      <c r="L93" s="45"/>
    </row>
    <row r="94" spans="8:12" s="44" customFormat="1" ht="12.75">
      <c r="H94" s="45"/>
      <c r="L94" s="45"/>
    </row>
    <row r="95" spans="8:12" s="44" customFormat="1" ht="12.75">
      <c r="H95" s="45"/>
      <c r="L95" s="45"/>
    </row>
    <row r="96" spans="8:12" s="44" customFormat="1" ht="12.75">
      <c r="H96" s="45"/>
      <c r="L96" s="45"/>
    </row>
    <row r="97" spans="8:12" s="44" customFormat="1" ht="12.75">
      <c r="H97" s="45"/>
      <c r="L97" s="45"/>
    </row>
    <row r="98" spans="8:12" s="44" customFormat="1" ht="12.75">
      <c r="H98" s="45"/>
      <c r="L98" s="45"/>
    </row>
    <row r="99" spans="8:12" s="44" customFormat="1" ht="12.75">
      <c r="H99" s="45"/>
      <c r="L99" s="45"/>
    </row>
    <row r="100" spans="8:12" s="44" customFormat="1" ht="12.75">
      <c r="H100" s="45"/>
      <c r="L100" s="45"/>
    </row>
    <row r="101" spans="8:12" s="58" customFormat="1" ht="12.75">
      <c r="H101" s="57"/>
      <c r="L101" s="57"/>
    </row>
    <row r="102" spans="8:12" s="58" customFormat="1" ht="12.75">
      <c r="H102" s="57"/>
      <c r="L102" s="57"/>
    </row>
    <row r="103" spans="8:12" s="58" customFormat="1" ht="12.75">
      <c r="H103" s="57"/>
      <c r="L103" s="57"/>
    </row>
    <row r="104" spans="8:12" s="58" customFormat="1" ht="12.75">
      <c r="H104" s="57"/>
      <c r="L104" s="57"/>
    </row>
    <row r="105" spans="8:12" s="58" customFormat="1" ht="12.75">
      <c r="H105" s="57"/>
      <c r="L105" s="57"/>
    </row>
    <row r="106" spans="8:12" s="58" customFormat="1" ht="12.75">
      <c r="H106" s="57"/>
      <c r="L106" s="57"/>
    </row>
    <row r="107" spans="8:12" s="58" customFormat="1" ht="12.75">
      <c r="H107" s="57"/>
      <c r="L107" s="57"/>
    </row>
    <row r="108" spans="8:12" s="58" customFormat="1" ht="12.75">
      <c r="H108" s="57"/>
      <c r="L108" s="57"/>
    </row>
    <row r="109" spans="8:12" s="58" customFormat="1" ht="12.75">
      <c r="H109" s="57"/>
      <c r="L109" s="57"/>
    </row>
    <row r="110" spans="8:12" s="58" customFormat="1" ht="12.75">
      <c r="H110" s="57"/>
      <c r="L110" s="57"/>
    </row>
    <row r="111" spans="8:12" s="58" customFormat="1" ht="12.75">
      <c r="H111" s="57"/>
      <c r="L111" s="57"/>
    </row>
    <row r="112" spans="8:12" s="58" customFormat="1" ht="12.75">
      <c r="H112" s="57"/>
      <c r="L112" s="57"/>
    </row>
    <row r="113" spans="8:12" s="58" customFormat="1" ht="12.75">
      <c r="H113" s="57"/>
      <c r="L113" s="57"/>
    </row>
    <row r="114" spans="8:12" s="58" customFormat="1" ht="12.75">
      <c r="H114" s="57"/>
      <c r="L114" s="57"/>
    </row>
    <row r="115" spans="8:12" s="58" customFormat="1" ht="12.75">
      <c r="H115" s="57"/>
      <c r="L115" s="57"/>
    </row>
    <row r="116" spans="8:12" s="58" customFormat="1" ht="12.75">
      <c r="H116" s="57"/>
      <c r="L116" s="57"/>
    </row>
    <row r="117" spans="8:12" s="58" customFormat="1" ht="12.75">
      <c r="H117" s="57"/>
      <c r="L117" s="57"/>
    </row>
    <row r="118" spans="8:12" s="58" customFormat="1" ht="12.75">
      <c r="H118" s="57"/>
      <c r="L118" s="57"/>
    </row>
    <row r="119" spans="8:12" s="58" customFormat="1" ht="12.75">
      <c r="H119" s="57"/>
      <c r="L119" s="57"/>
    </row>
    <row r="120" spans="8:12" s="58" customFormat="1" ht="12.75">
      <c r="H120" s="57"/>
      <c r="L120" s="57"/>
    </row>
    <row r="121" spans="8:12" s="58" customFormat="1" ht="12.75">
      <c r="H121" s="57"/>
      <c r="L121" s="57"/>
    </row>
    <row r="122" spans="8:12" s="58" customFormat="1" ht="12.75">
      <c r="H122" s="57"/>
      <c r="L122" s="57"/>
    </row>
    <row r="123" spans="8:12" s="58" customFormat="1" ht="12.75">
      <c r="H123" s="57"/>
      <c r="L123" s="57"/>
    </row>
    <row r="124" spans="8:12" s="58" customFormat="1" ht="12.75">
      <c r="H124" s="57"/>
      <c r="L124" s="57"/>
    </row>
    <row r="125" spans="8:12" s="58" customFormat="1" ht="12.75">
      <c r="H125" s="57"/>
      <c r="L125" s="57"/>
    </row>
    <row r="126" spans="8:12" s="58" customFormat="1" ht="12.75">
      <c r="H126" s="57"/>
      <c r="L126" s="57"/>
    </row>
    <row r="127" spans="8:12" s="58" customFormat="1" ht="12.75">
      <c r="H127" s="57"/>
      <c r="L127" s="57"/>
    </row>
    <row r="128" spans="8:12" s="58" customFormat="1" ht="12.75">
      <c r="H128" s="57"/>
      <c r="L128" s="57"/>
    </row>
    <row r="129" spans="8:12" s="58" customFormat="1" ht="12.75">
      <c r="H129" s="57"/>
      <c r="L129" s="57"/>
    </row>
    <row r="130" spans="8:12" s="58" customFormat="1" ht="12.75">
      <c r="H130" s="57"/>
      <c r="L130" s="57"/>
    </row>
    <row r="131" spans="8:12" s="58" customFormat="1" ht="12.75">
      <c r="H131" s="57"/>
      <c r="L131" s="57"/>
    </row>
    <row r="132" spans="8:12" s="58" customFormat="1" ht="12.75">
      <c r="H132" s="57"/>
      <c r="L132" s="57"/>
    </row>
    <row r="133" spans="8:12" s="58" customFormat="1" ht="12.75">
      <c r="H133" s="57"/>
      <c r="L133" s="57"/>
    </row>
    <row r="134" spans="8:12" s="58" customFormat="1" ht="12.75">
      <c r="H134" s="57"/>
      <c r="L134" s="57"/>
    </row>
    <row r="135" spans="8:12" s="58" customFormat="1" ht="12.75">
      <c r="H135" s="57"/>
      <c r="L135" s="57"/>
    </row>
    <row r="136" spans="8:12" s="58" customFormat="1" ht="12.75">
      <c r="H136" s="57"/>
      <c r="L136" s="57"/>
    </row>
    <row r="137" spans="8:12" s="58" customFormat="1" ht="12.75">
      <c r="H137" s="57"/>
      <c r="L137" s="57"/>
    </row>
    <row r="138" spans="8:12" s="58" customFormat="1" ht="12.75">
      <c r="H138" s="57"/>
      <c r="L138" s="57"/>
    </row>
    <row r="139" spans="8:12" s="58" customFormat="1" ht="12.75">
      <c r="H139" s="57"/>
      <c r="L139" s="57"/>
    </row>
    <row r="140" spans="8:12" s="58" customFormat="1" ht="12.75">
      <c r="H140" s="57"/>
      <c r="L140" s="57"/>
    </row>
    <row r="141" spans="8:12" s="58" customFormat="1" ht="12.75">
      <c r="H141" s="57"/>
      <c r="L141" s="57"/>
    </row>
    <row r="142" spans="8:12" s="58" customFormat="1" ht="12.75">
      <c r="H142" s="57"/>
      <c r="L142" s="57"/>
    </row>
    <row r="143" spans="8:12" s="58" customFormat="1" ht="12.75">
      <c r="H143" s="57"/>
      <c r="L143" s="57"/>
    </row>
    <row r="144" spans="8:12" s="58" customFormat="1" ht="12.75">
      <c r="H144" s="57"/>
      <c r="L144" s="57"/>
    </row>
    <row r="145" spans="8:12" s="58" customFormat="1" ht="12.75">
      <c r="H145" s="57"/>
      <c r="L145" s="57"/>
    </row>
    <row r="146" spans="8:12" s="58" customFormat="1" ht="12.75">
      <c r="H146" s="57"/>
      <c r="L146" s="57"/>
    </row>
    <row r="147" spans="8:12" s="58" customFormat="1" ht="12.75">
      <c r="H147" s="57"/>
      <c r="L147" s="57"/>
    </row>
    <row r="148" spans="8:12" s="58" customFormat="1" ht="12.75">
      <c r="H148" s="57"/>
      <c r="L148" s="57"/>
    </row>
    <row r="149" spans="8:12" s="58" customFormat="1" ht="12.75">
      <c r="H149" s="57"/>
      <c r="L149" s="57"/>
    </row>
    <row r="150" spans="8:12" s="58" customFormat="1" ht="12.75">
      <c r="H150" s="57"/>
      <c r="L150" s="57"/>
    </row>
    <row r="151" spans="8:12" s="58" customFormat="1" ht="12.75">
      <c r="H151" s="57"/>
      <c r="L151" s="57"/>
    </row>
    <row r="152" spans="8:12" s="58" customFormat="1" ht="12.75">
      <c r="H152" s="57"/>
      <c r="L152" s="57"/>
    </row>
    <row r="153" spans="8:12" s="58" customFormat="1" ht="12.75">
      <c r="H153" s="57"/>
      <c r="L153" s="57"/>
    </row>
    <row r="154" spans="8:12" s="58" customFormat="1" ht="12.75">
      <c r="H154" s="57"/>
      <c r="L154" s="57"/>
    </row>
    <row r="155" spans="8:12" s="58" customFormat="1" ht="12.75">
      <c r="H155" s="57"/>
      <c r="L155" s="57"/>
    </row>
    <row r="156" spans="8:12" s="58" customFormat="1" ht="12.75">
      <c r="H156" s="57"/>
      <c r="L156" s="57"/>
    </row>
    <row r="157" spans="8:12" s="58" customFormat="1" ht="12.75">
      <c r="H157" s="57"/>
      <c r="L157" s="57"/>
    </row>
    <row r="158" spans="8:12" s="58" customFormat="1" ht="12.75">
      <c r="H158" s="57"/>
      <c r="L158" s="57"/>
    </row>
    <row r="159" spans="8:12" s="58" customFormat="1" ht="12.75">
      <c r="H159" s="57"/>
      <c r="L159" s="57"/>
    </row>
    <row r="160" spans="8:12" s="58" customFormat="1" ht="12.75">
      <c r="H160" s="57"/>
      <c r="L160" s="57"/>
    </row>
    <row r="161" spans="8:12" s="58" customFormat="1" ht="12.75">
      <c r="H161" s="57"/>
      <c r="L161" s="57"/>
    </row>
    <row r="162" spans="8:12" s="58" customFormat="1" ht="12.75">
      <c r="H162" s="57"/>
      <c r="L162" s="57"/>
    </row>
    <row r="163" spans="8:12" s="58" customFormat="1" ht="12.75">
      <c r="H163" s="57"/>
      <c r="L163" s="57"/>
    </row>
    <row r="164" spans="8:12" s="58" customFormat="1" ht="12.75">
      <c r="H164" s="57"/>
      <c r="L164" s="57"/>
    </row>
    <row r="165" spans="8:12" s="58" customFormat="1" ht="12.75">
      <c r="H165" s="57"/>
      <c r="L165" s="57"/>
    </row>
    <row r="166" spans="8:12" s="58" customFormat="1" ht="12.75">
      <c r="H166" s="57"/>
      <c r="L166" s="57"/>
    </row>
    <row r="167" spans="8:12" s="58" customFormat="1" ht="12.75">
      <c r="H167" s="57"/>
      <c r="L167" s="57"/>
    </row>
    <row r="168" spans="8:12" s="58" customFormat="1" ht="12.75">
      <c r="H168" s="57"/>
      <c r="L168" s="57"/>
    </row>
    <row r="169" spans="8:12" s="58" customFormat="1" ht="12.75">
      <c r="H169" s="57"/>
      <c r="L169" s="57"/>
    </row>
    <row r="170" spans="8:12" s="58" customFormat="1" ht="12.75">
      <c r="H170" s="57"/>
      <c r="L170" s="57"/>
    </row>
    <row r="171" spans="8:12" s="58" customFormat="1" ht="12.75">
      <c r="H171" s="57"/>
      <c r="L171" s="57"/>
    </row>
    <row r="172" spans="8:12" s="58" customFormat="1" ht="12.75">
      <c r="H172" s="57"/>
      <c r="L172" s="57"/>
    </row>
    <row r="173" spans="8:12" s="58" customFormat="1" ht="12.75">
      <c r="H173" s="57"/>
      <c r="L173" s="57"/>
    </row>
    <row r="174" spans="8:12" s="58" customFormat="1" ht="12.75">
      <c r="H174" s="57"/>
      <c r="L174" s="57"/>
    </row>
    <row r="175" spans="8:12" s="58" customFormat="1" ht="12.75">
      <c r="H175" s="57"/>
      <c r="L175" s="57"/>
    </row>
    <row r="176" spans="8:12" s="58" customFormat="1" ht="12.75">
      <c r="H176" s="57"/>
      <c r="L176" s="57"/>
    </row>
    <row r="177" spans="8:12" s="58" customFormat="1" ht="12.75">
      <c r="H177" s="57"/>
      <c r="L177" s="57"/>
    </row>
    <row r="178" spans="8:12" s="58" customFormat="1" ht="12.75">
      <c r="H178" s="57"/>
      <c r="L178" s="57"/>
    </row>
    <row r="179" spans="8:12" s="58" customFormat="1" ht="12.75">
      <c r="H179" s="57"/>
      <c r="L179" s="57"/>
    </row>
    <row r="180" spans="8:12" s="58" customFormat="1" ht="12.75">
      <c r="H180" s="57"/>
      <c r="L180" s="57"/>
    </row>
    <row r="181" spans="8:12" s="58" customFormat="1" ht="12.75">
      <c r="H181" s="57"/>
      <c r="L181" s="57"/>
    </row>
    <row r="182" spans="8:12" s="58" customFormat="1" ht="12.75">
      <c r="H182" s="57"/>
      <c r="L182" s="57"/>
    </row>
    <row r="183" spans="8:12" s="58" customFormat="1" ht="12.75">
      <c r="H183" s="57"/>
      <c r="L183" s="57"/>
    </row>
    <row r="184" spans="8:12" s="58" customFormat="1" ht="12.75">
      <c r="H184" s="57"/>
      <c r="L184" s="57"/>
    </row>
    <row r="185" spans="8:12" s="58" customFormat="1" ht="12.75">
      <c r="H185" s="57"/>
      <c r="L185" s="57"/>
    </row>
    <row r="186" spans="8:12" s="58" customFormat="1" ht="12.75">
      <c r="H186" s="57"/>
      <c r="L186" s="57"/>
    </row>
    <row r="187" spans="8:12" s="58" customFormat="1" ht="12.75">
      <c r="H187" s="57"/>
      <c r="L187" s="57"/>
    </row>
    <row r="188" spans="8:12" s="58" customFormat="1" ht="12.75">
      <c r="H188" s="57"/>
      <c r="L188" s="57"/>
    </row>
    <row r="189" spans="8:12" s="58" customFormat="1" ht="12.75">
      <c r="H189" s="57"/>
      <c r="L189" s="57"/>
    </row>
    <row r="190" spans="8:12" s="58" customFormat="1" ht="12.75">
      <c r="H190" s="57"/>
      <c r="L190" s="57"/>
    </row>
    <row r="191" spans="8:12" s="58" customFormat="1" ht="12.75">
      <c r="H191" s="57"/>
      <c r="L191" s="57"/>
    </row>
    <row r="192" spans="8:12" s="58" customFormat="1" ht="12.75">
      <c r="H192" s="57"/>
      <c r="L192" s="57"/>
    </row>
    <row r="193" spans="8:12" s="58" customFormat="1" ht="12.75">
      <c r="H193" s="57"/>
      <c r="L193" s="57"/>
    </row>
    <row r="194" spans="8:12" s="58" customFormat="1" ht="12.75">
      <c r="H194" s="57"/>
      <c r="L194" s="57"/>
    </row>
    <row r="195" spans="8:12" s="58" customFormat="1" ht="12.75">
      <c r="H195" s="57"/>
      <c r="L195" s="57"/>
    </row>
    <row r="196" spans="8:12" s="58" customFormat="1" ht="12.75">
      <c r="H196" s="57"/>
      <c r="L196" s="57"/>
    </row>
    <row r="197" spans="8:12" s="58" customFormat="1" ht="12.75">
      <c r="H197" s="57"/>
      <c r="L197" s="57"/>
    </row>
    <row r="198" spans="8:12" s="58" customFormat="1" ht="12.75">
      <c r="H198" s="57"/>
      <c r="L198" s="57"/>
    </row>
    <row r="199" spans="8:12" s="58" customFormat="1" ht="12.75">
      <c r="H199" s="57"/>
      <c r="L199" s="57"/>
    </row>
    <row r="200" spans="8:12" s="58" customFormat="1" ht="12.75">
      <c r="H200" s="57"/>
      <c r="L200" s="57"/>
    </row>
    <row r="201" spans="8:12" s="58" customFormat="1" ht="12.75">
      <c r="H201" s="57"/>
      <c r="L201" s="57"/>
    </row>
    <row r="202" spans="8:12" s="58" customFormat="1" ht="12.75">
      <c r="H202" s="57"/>
      <c r="L202" s="57"/>
    </row>
    <row r="203" spans="8:12" s="58" customFormat="1" ht="12.75">
      <c r="H203" s="57"/>
      <c r="L203" s="57"/>
    </row>
    <row r="204" spans="8:12" s="58" customFormat="1" ht="12.75">
      <c r="H204" s="57"/>
      <c r="L204" s="57"/>
    </row>
    <row r="205" spans="8:12" s="58" customFormat="1" ht="12.75">
      <c r="H205" s="57"/>
      <c r="L205" s="57"/>
    </row>
    <row r="206" spans="8:12" s="58" customFormat="1" ht="12.75">
      <c r="H206" s="57"/>
      <c r="L206" s="57"/>
    </row>
    <row r="207" spans="8:12" s="58" customFormat="1" ht="12.75">
      <c r="H207" s="57"/>
      <c r="L207" s="57"/>
    </row>
    <row r="208" spans="8:12" s="58" customFormat="1" ht="12.75">
      <c r="H208" s="57"/>
      <c r="L208" s="57"/>
    </row>
    <row r="209" spans="8:12" s="58" customFormat="1" ht="12.75">
      <c r="H209" s="57"/>
      <c r="L209" s="57"/>
    </row>
    <row r="210" spans="8:12" s="58" customFormat="1" ht="12.75">
      <c r="H210" s="57"/>
      <c r="L210" s="57"/>
    </row>
    <row r="211" spans="8:12" s="58" customFormat="1" ht="12.75">
      <c r="H211" s="57"/>
      <c r="L211" s="57"/>
    </row>
    <row r="212" spans="8:12" s="58" customFormat="1" ht="12.75">
      <c r="H212" s="57"/>
      <c r="L212" s="57"/>
    </row>
    <row r="213" spans="8:12" s="58" customFormat="1" ht="12.75">
      <c r="H213" s="57"/>
      <c r="L213" s="57"/>
    </row>
    <row r="214" spans="8:12" s="58" customFormat="1" ht="12.75">
      <c r="H214" s="57"/>
      <c r="L214" s="57"/>
    </row>
    <row r="215" spans="8:12" s="58" customFormat="1" ht="12.75">
      <c r="H215" s="57"/>
      <c r="L215" s="57"/>
    </row>
    <row r="216" spans="8:12" s="58" customFormat="1" ht="12.75">
      <c r="H216" s="57"/>
      <c r="L216" s="57"/>
    </row>
    <row r="217" spans="8:12" s="58" customFormat="1" ht="12.75">
      <c r="H217" s="57"/>
      <c r="L217" s="57"/>
    </row>
    <row r="218" spans="8:12" s="58" customFormat="1" ht="12.75">
      <c r="H218" s="57"/>
      <c r="L218" s="57"/>
    </row>
    <row r="219" spans="8:12" s="58" customFormat="1" ht="12.75">
      <c r="H219" s="57"/>
      <c r="L219" s="57"/>
    </row>
    <row r="220" spans="8:12" s="58" customFormat="1" ht="12.75">
      <c r="H220" s="57"/>
      <c r="L220" s="57"/>
    </row>
    <row r="221" spans="8:12" s="58" customFormat="1" ht="12.75">
      <c r="H221" s="57"/>
      <c r="L221" s="57"/>
    </row>
    <row r="222" spans="8:12" s="58" customFormat="1" ht="12.75">
      <c r="H222" s="57"/>
      <c r="L222" s="57"/>
    </row>
    <row r="223" spans="8:12" s="58" customFormat="1" ht="12.75">
      <c r="H223" s="57"/>
      <c r="L223" s="57"/>
    </row>
    <row r="224" spans="8:12" s="58" customFormat="1" ht="12.75">
      <c r="H224" s="57"/>
      <c r="L224" s="57"/>
    </row>
    <row r="225" spans="8:12" s="58" customFormat="1" ht="12.75">
      <c r="H225" s="57"/>
      <c r="L225" s="57"/>
    </row>
    <row r="226" spans="8:12" s="58" customFormat="1" ht="12.75">
      <c r="H226" s="57"/>
      <c r="L226" s="57"/>
    </row>
    <row r="227" spans="8:12" s="58" customFormat="1" ht="12.75">
      <c r="H227" s="57"/>
      <c r="L227" s="57"/>
    </row>
    <row r="228" spans="8:12" s="58" customFormat="1" ht="12.75">
      <c r="H228" s="57"/>
      <c r="L228" s="57"/>
    </row>
    <row r="229" spans="8:12" s="58" customFormat="1" ht="12.75">
      <c r="H229" s="57"/>
      <c r="L229" s="57"/>
    </row>
    <row r="230" spans="8:12" s="58" customFormat="1" ht="12.75">
      <c r="H230" s="57"/>
      <c r="L230" s="57"/>
    </row>
    <row r="231" spans="8:12" s="58" customFormat="1" ht="12.75">
      <c r="H231" s="57"/>
      <c r="L231" s="57"/>
    </row>
    <row r="232" spans="8:12" s="58" customFormat="1" ht="12.75">
      <c r="H232" s="57"/>
      <c r="L232" s="57"/>
    </row>
    <row r="233" spans="8:12" s="58" customFormat="1" ht="12.75">
      <c r="H233" s="57"/>
      <c r="L233" s="57"/>
    </row>
    <row r="234" spans="8:12" s="58" customFormat="1" ht="12.75">
      <c r="H234" s="57"/>
      <c r="L234" s="57"/>
    </row>
    <row r="235" spans="8:12" s="58" customFormat="1" ht="12.75">
      <c r="H235" s="57"/>
      <c r="L235" s="57"/>
    </row>
    <row r="236" spans="8:12" s="58" customFormat="1" ht="12.75">
      <c r="H236" s="57"/>
      <c r="L236" s="57"/>
    </row>
    <row r="237" spans="8:12" s="58" customFormat="1" ht="12.75">
      <c r="H237" s="57"/>
      <c r="L237" s="57"/>
    </row>
    <row r="238" spans="8:12" s="58" customFormat="1" ht="12.75">
      <c r="H238" s="57"/>
      <c r="L238" s="57"/>
    </row>
    <row r="239" spans="8:12" s="58" customFormat="1" ht="12.75">
      <c r="H239" s="57"/>
      <c r="L239" s="57"/>
    </row>
    <row r="240" spans="8:12" s="58" customFormat="1" ht="12.75">
      <c r="H240" s="57"/>
      <c r="L240" s="57"/>
    </row>
    <row r="241" spans="8:12" s="58" customFormat="1" ht="12.75">
      <c r="H241" s="57"/>
      <c r="L241" s="57"/>
    </row>
    <row r="242" spans="8:12" s="58" customFormat="1" ht="12.75">
      <c r="H242" s="57"/>
      <c r="L242" s="57"/>
    </row>
    <row r="243" spans="8:12" s="58" customFormat="1" ht="12.75">
      <c r="H243" s="57"/>
      <c r="L243" s="57"/>
    </row>
    <row r="244" spans="8:12" s="58" customFormat="1" ht="12.75">
      <c r="H244" s="57"/>
      <c r="L244" s="57"/>
    </row>
    <row r="245" spans="8:12" s="58" customFormat="1" ht="12.75">
      <c r="H245" s="57"/>
      <c r="L245" s="57"/>
    </row>
    <row r="246" spans="8:12" s="58" customFormat="1" ht="12.75">
      <c r="H246" s="57"/>
      <c r="L246" s="57"/>
    </row>
    <row r="247" spans="8:12" s="58" customFormat="1" ht="12.75">
      <c r="H247" s="57"/>
      <c r="L247" s="57"/>
    </row>
    <row r="248" spans="8:12" s="58" customFormat="1" ht="12.75">
      <c r="H248" s="57"/>
      <c r="L248" s="57"/>
    </row>
    <row r="249" spans="8:12" s="58" customFormat="1" ht="12.75">
      <c r="H249" s="57"/>
      <c r="L249" s="57"/>
    </row>
    <row r="250" spans="8:12" s="58" customFormat="1" ht="12.75">
      <c r="H250" s="57"/>
      <c r="L250" s="57"/>
    </row>
    <row r="251" spans="8:12" s="58" customFormat="1" ht="12.75">
      <c r="H251" s="57"/>
      <c r="L251" s="57"/>
    </row>
    <row r="252" spans="8:12" s="58" customFormat="1" ht="12.75">
      <c r="H252" s="57"/>
      <c r="L252" s="57"/>
    </row>
    <row r="253" spans="8:12" s="58" customFormat="1" ht="12.75">
      <c r="H253" s="57"/>
      <c r="L253" s="57"/>
    </row>
    <row r="254" spans="8:12" s="58" customFormat="1" ht="12.75">
      <c r="H254" s="57"/>
      <c r="L254" s="57"/>
    </row>
    <row r="255" spans="8:12" s="58" customFormat="1" ht="12.75">
      <c r="H255" s="57"/>
      <c r="L255" s="57"/>
    </row>
    <row r="256" spans="8:12" s="58" customFormat="1" ht="12.75">
      <c r="H256" s="57"/>
      <c r="L256" s="57"/>
    </row>
    <row r="257" spans="8:12" s="58" customFormat="1" ht="12.75">
      <c r="H257" s="57"/>
      <c r="L257" s="57"/>
    </row>
    <row r="258" spans="8:12" s="58" customFormat="1" ht="12.75">
      <c r="H258" s="57"/>
      <c r="L258" s="57"/>
    </row>
    <row r="259" spans="8:12" s="58" customFormat="1" ht="12.75">
      <c r="H259" s="57"/>
      <c r="L259" s="57"/>
    </row>
    <row r="260" spans="8:12" s="58" customFormat="1" ht="12.75">
      <c r="H260" s="57"/>
      <c r="L260" s="57"/>
    </row>
    <row r="261" spans="8:12" s="58" customFormat="1" ht="12.75">
      <c r="H261" s="57"/>
      <c r="L261" s="57"/>
    </row>
    <row r="262" spans="8:12" s="58" customFormat="1" ht="12.75">
      <c r="H262" s="57"/>
      <c r="L262" s="57"/>
    </row>
    <row r="263" spans="8:12" s="58" customFormat="1" ht="12.75">
      <c r="H263" s="57"/>
      <c r="L263" s="57"/>
    </row>
    <row r="264" spans="8:12" s="58" customFormat="1" ht="12.75">
      <c r="H264" s="57"/>
      <c r="L264" s="57"/>
    </row>
    <row r="265" spans="8:12" s="58" customFormat="1" ht="12.75">
      <c r="H265" s="57"/>
      <c r="L265" s="57"/>
    </row>
    <row r="266" spans="8:12" s="58" customFormat="1" ht="12.75">
      <c r="H266" s="57"/>
      <c r="L266" s="57"/>
    </row>
    <row r="267" spans="8:12" s="58" customFormat="1" ht="12.75">
      <c r="H267" s="57"/>
      <c r="L267" s="57"/>
    </row>
    <row r="268" spans="8:12" s="58" customFormat="1" ht="12.75">
      <c r="H268" s="57"/>
      <c r="L268" s="57"/>
    </row>
    <row r="269" spans="8:12" s="58" customFormat="1" ht="12.75">
      <c r="H269" s="57"/>
      <c r="L269" s="57"/>
    </row>
    <row r="270" spans="8:12" s="58" customFormat="1" ht="12.75">
      <c r="H270" s="57"/>
      <c r="L270" s="57"/>
    </row>
    <row r="271" spans="8:12" s="58" customFormat="1" ht="12.75">
      <c r="H271" s="57"/>
      <c r="L271" s="57"/>
    </row>
    <row r="272" spans="8:12" s="58" customFormat="1" ht="12.75">
      <c r="H272" s="57"/>
      <c r="L272" s="57"/>
    </row>
    <row r="273" spans="8:12" s="58" customFormat="1" ht="12.75">
      <c r="H273" s="57"/>
      <c r="L273" s="57"/>
    </row>
    <row r="274" spans="8:12" s="58" customFormat="1" ht="12.75">
      <c r="H274" s="57"/>
      <c r="L274" s="57"/>
    </row>
    <row r="275" spans="8:12" s="58" customFormat="1" ht="12.75">
      <c r="H275" s="57"/>
      <c r="L275" s="57"/>
    </row>
    <row r="276" spans="8:12" s="58" customFormat="1" ht="12.75">
      <c r="H276" s="57"/>
      <c r="L276" s="57"/>
    </row>
    <row r="277" spans="8:12" s="58" customFormat="1" ht="12.75">
      <c r="H277" s="57"/>
      <c r="L277" s="57"/>
    </row>
    <row r="278" spans="8:12" s="58" customFormat="1" ht="12.75">
      <c r="H278" s="57"/>
      <c r="L278" s="57"/>
    </row>
    <row r="279" spans="8:12" s="58" customFormat="1" ht="12.75">
      <c r="H279" s="57"/>
      <c r="L279" s="57"/>
    </row>
    <row r="280" spans="8:12" s="58" customFormat="1" ht="12.75">
      <c r="H280" s="57"/>
      <c r="L280" s="57"/>
    </row>
    <row r="281" spans="8:12" s="58" customFormat="1" ht="12.75">
      <c r="H281" s="57"/>
      <c r="L281" s="57"/>
    </row>
    <row r="282" spans="8:12" s="58" customFormat="1" ht="12.75">
      <c r="H282" s="57"/>
      <c r="L282" s="57"/>
    </row>
    <row r="283" spans="8:12" s="58" customFormat="1" ht="12.75">
      <c r="H283" s="57"/>
      <c r="L283" s="57"/>
    </row>
    <row r="284" spans="8:12" s="58" customFormat="1" ht="12.75">
      <c r="H284" s="57"/>
      <c r="L284" s="57"/>
    </row>
    <row r="285" spans="8:12" s="58" customFormat="1" ht="12.75">
      <c r="H285" s="57"/>
      <c r="L285" s="57"/>
    </row>
    <row r="286" spans="8:12" s="58" customFormat="1" ht="12.75">
      <c r="H286" s="57"/>
      <c r="L286" s="57"/>
    </row>
    <row r="287" spans="8:12" s="58" customFormat="1" ht="12.75">
      <c r="H287" s="57"/>
      <c r="L287" s="57"/>
    </row>
    <row r="288" spans="8:12" s="58" customFormat="1" ht="12.75">
      <c r="H288" s="57"/>
      <c r="L288" s="57"/>
    </row>
    <row r="289" spans="8:12" s="58" customFormat="1" ht="12.75">
      <c r="H289" s="57"/>
      <c r="L289" s="57"/>
    </row>
    <row r="290" spans="8:12" s="58" customFormat="1" ht="12.75">
      <c r="H290" s="57"/>
      <c r="L290" s="57"/>
    </row>
    <row r="291" spans="8:12" s="58" customFormat="1" ht="12.75">
      <c r="H291" s="57"/>
      <c r="L291" s="57"/>
    </row>
    <row r="292" spans="8:12" s="58" customFormat="1" ht="12.75">
      <c r="H292" s="57"/>
      <c r="L292" s="57"/>
    </row>
    <row r="293" spans="8:12" s="58" customFormat="1" ht="12.75">
      <c r="H293" s="57"/>
      <c r="L293" s="57"/>
    </row>
    <row r="294" spans="8:12" s="58" customFormat="1" ht="12.75">
      <c r="H294" s="57"/>
      <c r="L294" s="57"/>
    </row>
    <row r="295" spans="8:12" s="58" customFormat="1" ht="12.75">
      <c r="H295" s="57"/>
      <c r="L295" s="57"/>
    </row>
    <row r="296" spans="8:12" s="58" customFormat="1" ht="12.75">
      <c r="H296" s="57"/>
      <c r="L296" s="57"/>
    </row>
    <row r="297" spans="8:12" s="58" customFormat="1" ht="12.75">
      <c r="H297" s="57"/>
      <c r="L297" s="57"/>
    </row>
    <row r="298" spans="8:12" s="58" customFormat="1" ht="12.75">
      <c r="H298" s="57"/>
      <c r="L298" s="57"/>
    </row>
    <row r="299" spans="8:12" s="58" customFormat="1" ht="12.75">
      <c r="H299" s="57"/>
      <c r="L299" s="57"/>
    </row>
    <row r="300" spans="8:12" s="58" customFormat="1" ht="12.75">
      <c r="H300" s="57"/>
      <c r="L300" s="57"/>
    </row>
    <row r="301" spans="8:12" s="58" customFormat="1" ht="12.75">
      <c r="H301" s="57"/>
      <c r="L301" s="57"/>
    </row>
    <row r="302" spans="8:12" s="58" customFormat="1" ht="12.75">
      <c r="H302" s="57"/>
      <c r="L302" s="57"/>
    </row>
    <row r="303" spans="8:12" s="58" customFormat="1" ht="12.75">
      <c r="H303" s="57"/>
      <c r="L303" s="57"/>
    </row>
    <row r="304" spans="8:12" s="58" customFormat="1" ht="12.75">
      <c r="H304" s="57"/>
      <c r="L304" s="57"/>
    </row>
    <row r="305" spans="8:12" s="58" customFormat="1" ht="12.75">
      <c r="H305" s="57"/>
      <c r="L305" s="57"/>
    </row>
    <row r="306" spans="8:12" s="58" customFormat="1" ht="12.75">
      <c r="H306" s="57"/>
      <c r="L306" s="57"/>
    </row>
    <row r="307" spans="8:12" s="58" customFormat="1" ht="12.75">
      <c r="H307" s="57"/>
      <c r="L307" s="57"/>
    </row>
    <row r="308" spans="8:12" s="58" customFormat="1" ht="12.75">
      <c r="H308" s="57"/>
      <c r="L308" s="57"/>
    </row>
    <row r="309" spans="8:12" s="58" customFormat="1" ht="12.75">
      <c r="H309" s="57"/>
      <c r="L309" s="57"/>
    </row>
    <row r="310" spans="8:12" s="58" customFormat="1" ht="12.75">
      <c r="H310" s="57"/>
      <c r="L310" s="57"/>
    </row>
    <row r="311" spans="8:12" s="58" customFormat="1" ht="12.75">
      <c r="H311" s="57"/>
      <c r="L311" s="57"/>
    </row>
    <row r="312" spans="8:12" s="58" customFormat="1" ht="12.75">
      <c r="H312" s="57"/>
      <c r="L312" s="57"/>
    </row>
    <row r="313" spans="8:12" s="58" customFormat="1" ht="12.75">
      <c r="H313" s="57"/>
      <c r="L313" s="57"/>
    </row>
    <row r="314" spans="8:12" s="58" customFormat="1" ht="12.75">
      <c r="H314" s="57"/>
      <c r="L314" s="57"/>
    </row>
    <row r="315" spans="8:12" s="58" customFormat="1" ht="12.75">
      <c r="H315" s="57"/>
      <c r="L315" s="57"/>
    </row>
    <row r="316" spans="8:12" s="58" customFormat="1" ht="12.75">
      <c r="H316" s="57"/>
      <c r="L316" s="57"/>
    </row>
    <row r="317" spans="8:12" s="58" customFormat="1" ht="12.75">
      <c r="H317" s="57"/>
      <c r="L317" s="57"/>
    </row>
    <row r="318" spans="8:12" s="58" customFormat="1" ht="12.75">
      <c r="H318" s="57"/>
      <c r="L318" s="57"/>
    </row>
    <row r="319" spans="8:12" s="58" customFormat="1" ht="12.75">
      <c r="H319" s="57"/>
      <c r="L319" s="57"/>
    </row>
    <row r="320" spans="8:12" s="58" customFormat="1" ht="12.75">
      <c r="H320" s="57"/>
      <c r="L320" s="57"/>
    </row>
    <row r="321" spans="8:12" s="58" customFormat="1" ht="12.75">
      <c r="H321" s="57"/>
      <c r="L321" s="57"/>
    </row>
    <row r="322" spans="8:12" s="58" customFormat="1" ht="12.75">
      <c r="H322" s="57"/>
      <c r="L322" s="57"/>
    </row>
    <row r="323" spans="8:12" s="58" customFormat="1" ht="12.75">
      <c r="H323" s="57"/>
      <c r="L323" s="57"/>
    </row>
    <row r="324" spans="8:12" s="58" customFormat="1" ht="12.75">
      <c r="H324" s="57"/>
      <c r="L324" s="57"/>
    </row>
    <row r="325" spans="8:12" s="58" customFormat="1" ht="12.75">
      <c r="H325" s="57"/>
      <c r="L325" s="57"/>
    </row>
    <row r="326" spans="8:12" s="58" customFormat="1" ht="12.75">
      <c r="H326" s="57"/>
      <c r="L326" s="57"/>
    </row>
    <row r="327" spans="8:12" s="58" customFormat="1" ht="12.75">
      <c r="H327" s="57"/>
      <c r="L327" s="57"/>
    </row>
    <row r="328" spans="8:12" s="58" customFormat="1" ht="12.75">
      <c r="H328" s="57"/>
      <c r="L328" s="57"/>
    </row>
    <row r="329" spans="8:12" s="58" customFormat="1" ht="12.75">
      <c r="H329" s="57"/>
      <c r="L329" s="57"/>
    </row>
    <row r="330" spans="8:12" s="58" customFormat="1" ht="12.75">
      <c r="H330" s="57"/>
      <c r="L330" s="57"/>
    </row>
    <row r="331" spans="8:12" s="58" customFormat="1" ht="12.75">
      <c r="H331" s="57"/>
      <c r="L331" s="57"/>
    </row>
    <row r="332" spans="8:12" s="58" customFormat="1" ht="12.75">
      <c r="H332" s="57"/>
      <c r="L332" s="57"/>
    </row>
    <row r="333" spans="8:12" s="58" customFormat="1" ht="12.75">
      <c r="H333" s="57"/>
      <c r="L333" s="57"/>
    </row>
    <row r="334" spans="8:12" s="58" customFormat="1" ht="12.75">
      <c r="H334" s="57"/>
      <c r="L334" s="57"/>
    </row>
    <row r="335" spans="8:12" s="58" customFormat="1" ht="12.75">
      <c r="H335" s="57"/>
      <c r="L335" s="57"/>
    </row>
    <row r="336" spans="8:12" s="58" customFormat="1" ht="12.75">
      <c r="H336" s="57"/>
      <c r="L336" s="57"/>
    </row>
    <row r="337" spans="8:12" s="58" customFormat="1" ht="12.75">
      <c r="H337" s="57"/>
      <c r="L337" s="57"/>
    </row>
    <row r="338" spans="8:12" s="58" customFormat="1" ht="12.75">
      <c r="H338" s="57"/>
      <c r="L338" s="57"/>
    </row>
    <row r="339" spans="8:12" s="58" customFormat="1" ht="12.75">
      <c r="H339" s="57"/>
      <c r="L339" s="57"/>
    </row>
    <row r="340" spans="8:12" s="58" customFormat="1" ht="12.75">
      <c r="H340" s="57"/>
      <c r="L340" s="57"/>
    </row>
    <row r="341" spans="8:12" s="58" customFormat="1" ht="12.75">
      <c r="H341" s="57"/>
      <c r="L341" s="57"/>
    </row>
    <row r="342" spans="8:12" s="58" customFormat="1" ht="12.75">
      <c r="H342" s="57"/>
      <c r="L342" s="57"/>
    </row>
    <row r="343" spans="8:12" s="58" customFormat="1" ht="12.75">
      <c r="H343" s="57"/>
      <c r="L343" s="57"/>
    </row>
    <row r="344" spans="8:12" s="58" customFormat="1" ht="12.75">
      <c r="H344" s="57"/>
      <c r="L344" s="57"/>
    </row>
    <row r="345" spans="8:12" s="58" customFormat="1" ht="12.75">
      <c r="H345" s="57"/>
      <c r="L345" s="57"/>
    </row>
    <row r="346" spans="8:12" s="58" customFormat="1" ht="12.75">
      <c r="H346" s="57"/>
      <c r="L346" s="57"/>
    </row>
    <row r="347" spans="8:12" s="58" customFormat="1" ht="12.75">
      <c r="H347" s="57"/>
      <c r="L347" s="57"/>
    </row>
    <row r="348" spans="8:12" s="58" customFormat="1" ht="12.75">
      <c r="H348" s="57"/>
      <c r="L348" s="57"/>
    </row>
    <row r="349" spans="8:12" s="58" customFormat="1" ht="12.75">
      <c r="H349" s="57"/>
      <c r="L349" s="57"/>
    </row>
    <row r="350" spans="8:12" s="58" customFormat="1" ht="12.75">
      <c r="H350" s="57"/>
      <c r="L350" s="57"/>
    </row>
    <row r="351" spans="8:12" s="58" customFormat="1" ht="12.75">
      <c r="H351" s="57"/>
      <c r="L351" s="57"/>
    </row>
    <row r="352" spans="8:12" s="58" customFormat="1" ht="12.75">
      <c r="H352" s="57"/>
      <c r="L352" s="57"/>
    </row>
    <row r="353" spans="8:12" s="58" customFormat="1" ht="12.75">
      <c r="H353" s="57"/>
      <c r="L353" s="57"/>
    </row>
    <row r="354" spans="8:12" s="58" customFormat="1" ht="12.75">
      <c r="H354" s="57"/>
      <c r="L354" s="57"/>
    </row>
    <row r="355" spans="8:12" s="58" customFormat="1" ht="12.75">
      <c r="H355" s="57"/>
      <c r="L355" s="57"/>
    </row>
    <row r="356" spans="8:12" s="58" customFormat="1" ht="12.75">
      <c r="H356" s="57"/>
      <c r="L356" s="57"/>
    </row>
    <row r="357" spans="8:12" s="58" customFormat="1" ht="12.75">
      <c r="H357" s="57"/>
      <c r="L357" s="57"/>
    </row>
    <row r="358" spans="8:12" s="58" customFormat="1" ht="12.75">
      <c r="H358" s="57"/>
      <c r="L358" s="57"/>
    </row>
    <row r="359" spans="8:12" s="58" customFormat="1" ht="12.75">
      <c r="H359" s="57"/>
      <c r="L359" s="57"/>
    </row>
    <row r="360" spans="8:12" s="58" customFormat="1" ht="12.75">
      <c r="H360" s="57"/>
      <c r="L360" s="57"/>
    </row>
    <row r="361" spans="8:12" s="58" customFormat="1" ht="12.75">
      <c r="H361" s="57"/>
      <c r="L361" s="57"/>
    </row>
    <row r="362" spans="8:12" s="58" customFormat="1" ht="12.75">
      <c r="H362" s="57"/>
      <c r="L362" s="57"/>
    </row>
    <row r="363" spans="8:12" s="58" customFormat="1" ht="12.75">
      <c r="H363" s="57"/>
      <c r="L363" s="57"/>
    </row>
    <row r="364" spans="8:12" s="58" customFormat="1" ht="12.75">
      <c r="H364" s="57"/>
      <c r="L364" s="57"/>
    </row>
    <row r="365" spans="8:12" s="58" customFormat="1" ht="12.75">
      <c r="H365" s="57"/>
      <c r="L365" s="57"/>
    </row>
    <row r="366" spans="8:12" s="58" customFormat="1" ht="12.75">
      <c r="H366" s="57"/>
      <c r="L366" s="57"/>
    </row>
    <row r="367" spans="8:12" s="58" customFormat="1" ht="12.75">
      <c r="H367" s="57"/>
      <c r="L367" s="57"/>
    </row>
    <row r="368" spans="8:12" s="58" customFormat="1" ht="12.75">
      <c r="H368" s="57"/>
      <c r="L368" s="57"/>
    </row>
    <row r="369" spans="8:12" s="58" customFormat="1" ht="12.75">
      <c r="H369" s="57"/>
      <c r="L369" s="57"/>
    </row>
    <row r="370" spans="8:12" s="58" customFormat="1" ht="12.75">
      <c r="H370" s="57"/>
      <c r="L370" s="57"/>
    </row>
    <row r="371" spans="8:12" s="58" customFormat="1" ht="12.75">
      <c r="H371" s="57"/>
      <c r="L371" s="57"/>
    </row>
    <row r="372" spans="8:12" s="58" customFormat="1" ht="12.75">
      <c r="H372" s="57"/>
      <c r="L372" s="57"/>
    </row>
    <row r="373" spans="8:12" s="58" customFormat="1" ht="12.75">
      <c r="H373" s="57"/>
      <c r="L373" s="57"/>
    </row>
    <row r="374" spans="8:12" s="58" customFormat="1" ht="12.75">
      <c r="H374" s="57"/>
      <c r="L374" s="57"/>
    </row>
    <row r="375" spans="8:12" s="58" customFormat="1" ht="12.75">
      <c r="H375" s="57"/>
      <c r="L375" s="57"/>
    </row>
    <row r="376" spans="8:12" s="58" customFormat="1" ht="12.75">
      <c r="H376" s="57"/>
      <c r="L376" s="57"/>
    </row>
    <row r="377" spans="8:12" s="58" customFormat="1" ht="12.75">
      <c r="H377" s="57"/>
      <c r="L377" s="57"/>
    </row>
    <row r="378" spans="8:12" s="58" customFormat="1" ht="12.75">
      <c r="H378" s="57"/>
      <c r="L378" s="57"/>
    </row>
    <row r="379" spans="8:12" s="58" customFormat="1" ht="12.75">
      <c r="H379" s="57"/>
      <c r="L379" s="57"/>
    </row>
    <row r="380" spans="8:12" s="58" customFormat="1" ht="12.75">
      <c r="H380" s="57"/>
      <c r="L380" s="57"/>
    </row>
    <row r="381" spans="8:12" s="58" customFormat="1" ht="12.75">
      <c r="H381" s="57"/>
      <c r="L381" s="57"/>
    </row>
    <row r="382" spans="8:12" s="58" customFormat="1" ht="12.75">
      <c r="H382" s="57"/>
      <c r="L382" s="57"/>
    </row>
    <row r="383" spans="8:12" s="58" customFormat="1" ht="12.75">
      <c r="H383" s="57"/>
      <c r="L383" s="57"/>
    </row>
    <row r="384" spans="8:12" s="58" customFormat="1" ht="12.75">
      <c r="H384" s="57"/>
      <c r="L384" s="57"/>
    </row>
    <row r="385" spans="8:12" s="58" customFormat="1" ht="12.75">
      <c r="H385" s="57"/>
      <c r="L385" s="57"/>
    </row>
    <row r="386" spans="8:12" s="58" customFormat="1" ht="12.75">
      <c r="H386" s="57"/>
      <c r="L386" s="57"/>
    </row>
    <row r="387" spans="8:12" s="58" customFormat="1" ht="12.75">
      <c r="H387" s="57"/>
      <c r="L387" s="57"/>
    </row>
    <row r="388" spans="8:12" s="58" customFormat="1" ht="12.75">
      <c r="H388" s="57"/>
      <c r="L388" s="57"/>
    </row>
    <row r="389" spans="8:12" s="58" customFormat="1" ht="12.75">
      <c r="H389" s="57"/>
      <c r="L389" s="57"/>
    </row>
    <row r="390" spans="8:12" s="58" customFormat="1" ht="12.75">
      <c r="H390" s="57"/>
      <c r="L390" s="57"/>
    </row>
    <row r="391" spans="8:12" s="58" customFormat="1" ht="12.75">
      <c r="H391" s="57"/>
      <c r="L391" s="57"/>
    </row>
    <row r="392" spans="8:12" s="58" customFormat="1" ht="12.75">
      <c r="H392" s="57"/>
      <c r="L392" s="57"/>
    </row>
    <row r="393" spans="8:12" s="58" customFormat="1" ht="12.75">
      <c r="H393" s="57"/>
      <c r="L393" s="57"/>
    </row>
    <row r="394" spans="8:12" s="58" customFormat="1" ht="12.75">
      <c r="H394" s="57"/>
      <c r="L394" s="57"/>
    </row>
    <row r="395" spans="8:12" s="58" customFormat="1" ht="12.75">
      <c r="H395" s="57"/>
      <c r="L395" s="57"/>
    </row>
    <row r="396" spans="8:12" s="58" customFormat="1" ht="12.75">
      <c r="H396" s="57"/>
      <c r="L396" s="57"/>
    </row>
    <row r="397" spans="8:12" s="58" customFormat="1" ht="12.75">
      <c r="H397" s="57"/>
      <c r="L397" s="57"/>
    </row>
    <row r="398" spans="8:12" s="58" customFormat="1" ht="12.75">
      <c r="H398" s="57"/>
      <c r="L398" s="57"/>
    </row>
    <row r="399" spans="8:12" s="58" customFormat="1" ht="12.75">
      <c r="H399" s="57"/>
      <c r="L399" s="57"/>
    </row>
    <row r="400" spans="8:12" s="58" customFormat="1" ht="12.75">
      <c r="H400" s="57"/>
      <c r="L400" s="57"/>
    </row>
    <row r="401" spans="8:12" s="58" customFormat="1" ht="12.75">
      <c r="H401" s="57"/>
      <c r="L401" s="57"/>
    </row>
    <row r="402" spans="8:12" s="58" customFormat="1" ht="12.75">
      <c r="H402" s="57"/>
      <c r="L402" s="57"/>
    </row>
    <row r="403" spans="8:12" s="58" customFormat="1" ht="12.75">
      <c r="H403" s="57"/>
      <c r="L403" s="57"/>
    </row>
    <row r="404" spans="8:12" s="58" customFormat="1" ht="12.75">
      <c r="H404" s="57"/>
      <c r="L404" s="57"/>
    </row>
    <row r="405" spans="8:12" s="58" customFormat="1" ht="12.75">
      <c r="H405" s="57"/>
      <c r="L405" s="57"/>
    </row>
    <row r="406" spans="8:12" s="58" customFormat="1" ht="12.75">
      <c r="H406" s="57"/>
      <c r="L406" s="57"/>
    </row>
    <row r="407" spans="8:12" s="58" customFormat="1" ht="12.75">
      <c r="H407" s="57"/>
      <c r="L407" s="57"/>
    </row>
    <row r="408" spans="8:12" s="58" customFormat="1" ht="12.75">
      <c r="H408" s="57"/>
      <c r="L408" s="57"/>
    </row>
    <row r="409" spans="8:12" s="58" customFormat="1" ht="12.75">
      <c r="H409" s="57"/>
      <c r="L409" s="57"/>
    </row>
    <row r="410" spans="8:12" s="58" customFormat="1" ht="12.75">
      <c r="H410" s="57"/>
      <c r="L410" s="57"/>
    </row>
    <row r="411" spans="8:12" s="58" customFormat="1" ht="12.75">
      <c r="H411" s="57"/>
      <c r="L411" s="57"/>
    </row>
    <row r="412" spans="8:12" s="58" customFormat="1" ht="12.75">
      <c r="H412" s="57"/>
      <c r="L412" s="57"/>
    </row>
    <row r="413" spans="8:12" s="58" customFormat="1" ht="12.75">
      <c r="H413" s="57"/>
      <c r="L413" s="57"/>
    </row>
    <row r="414" spans="8:12" s="58" customFormat="1" ht="12.75">
      <c r="H414" s="57"/>
      <c r="L414" s="57"/>
    </row>
    <row r="415" spans="8:12" s="58" customFormat="1" ht="12.75">
      <c r="H415" s="57"/>
      <c r="L415" s="57"/>
    </row>
    <row r="416" spans="8:12" s="58" customFormat="1" ht="12.75">
      <c r="H416" s="57"/>
      <c r="L416" s="57"/>
    </row>
    <row r="417" spans="8:12" s="58" customFormat="1" ht="12.75">
      <c r="H417" s="57"/>
      <c r="L417" s="57"/>
    </row>
    <row r="418" spans="8:12" s="58" customFormat="1" ht="12.75">
      <c r="H418" s="57"/>
      <c r="L418" s="57"/>
    </row>
    <row r="419" spans="8:12" s="58" customFormat="1" ht="12.75">
      <c r="H419" s="57"/>
      <c r="L419" s="57"/>
    </row>
    <row r="420" spans="8:12" s="58" customFormat="1" ht="12.75">
      <c r="H420" s="57"/>
      <c r="L420" s="57"/>
    </row>
    <row r="421" spans="8:12" s="58" customFormat="1" ht="12.75">
      <c r="H421" s="57"/>
      <c r="L421" s="57"/>
    </row>
    <row r="422" spans="8:12" s="58" customFormat="1" ht="12.75">
      <c r="H422" s="57"/>
      <c r="L422" s="57"/>
    </row>
    <row r="423" spans="8:12" s="58" customFormat="1" ht="12.75">
      <c r="H423" s="57"/>
      <c r="L423" s="57"/>
    </row>
    <row r="424" spans="8:12" s="58" customFormat="1" ht="12.75">
      <c r="H424" s="57"/>
      <c r="L424" s="57"/>
    </row>
    <row r="425" spans="8:12" s="58" customFormat="1" ht="12.75">
      <c r="H425" s="57"/>
      <c r="L425" s="57"/>
    </row>
    <row r="426" spans="8:12" s="58" customFormat="1" ht="12.75">
      <c r="H426" s="57"/>
      <c r="L426" s="57"/>
    </row>
    <row r="427" spans="8:12" s="58" customFormat="1" ht="12.75">
      <c r="H427" s="57"/>
      <c r="L427" s="57"/>
    </row>
    <row r="428" spans="8:12" s="58" customFormat="1" ht="12.75">
      <c r="H428" s="57"/>
      <c r="L428" s="57"/>
    </row>
    <row r="429" spans="8:12" s="58" customFormat="1" ht="12.75">
      <c r="H429" s="57"/>
      <c r="L429" s="57"/>
    </row>
    <row r="430" spans="8:12" s="58" customFormat="1" ht="12.75">
      <c r="H430" s="57"/>
      <c r="L430" s="57"/>
    </row>
    <row r="431" spans="8:12" s="58" customFormat="1" ht="12.75">
      <c r="H431" s="57"/>
      <c r="L431" s="57"/>
    </row>
    <row r="432" spans="8:12" s="58" customFormat="1" ht="12.75">
      <c r="H432" s="57"/>
      <c r="L432" s="57"/>
    </row>
    <row r="433" spans="8:12" s="58" customFormat="1" ht="12.75">
      <c r="H433" s="57"/>
      <c r="L433" s="57"/>
    </row>
    <row r="434" spans="8:12" s="58" customFormat="1" ht="12.75">
      <c r="H434" s="57"/>
      <c r="L434" s="57"/>
    </row>
    <row r="435" spans="8:12" s="58" customFormat="1" ht="12.75">
      <c r="H435" s="57"/>
      <c r="L435" s="57"/>
    </row>
    <row r="436" spans="8:12" s="58" customFormat="1" ht="12.75">
      <c r="H436" s="57"/>
      <c r="L436" s="57"/>
    </row>
    <row r="437" spans="8:12" s="58" customFormat="1" ht="12.75">
      <c r="H437" s="57"/>
      <c r="L437" s="57"/>
    </row>
    <row r="438" spans="8:12" s="58" customFormat="1" ht="12.75">
      <c r="H438" s="57"/>
      <c r="L438" s="57"/>
    </row>
    <row r="439" spans="8:12" s="58" customFormat="1" ht="12.75">
      <c r="H439" s="57"/>
      <c r="L439" s="57"/>
    </row>
    <row r="440" spans="8:12" s="58" customFormat="1" ht="12.75">
      <c r="H440" s="57"/>
      <c r="L440" s="57"/>
    </row>
    <row r="441" spans="8:12" s="58" customFormat="1" ht="12.75">
      <c r="H441" s="57"/>
      <c r="L441" s="57"/>
    </row>
    <row r="442" spans="8:12" s="58" customFormat="1" ht="12.75">
      <c r="H442" s="57"/>
      <c r="L442" s="57"/>
    </row>
    <row r="443" spans="8:12" s="58" customFormat="1" ht="12.75">
      <c r="H443" s="57"/>
      <c r="L443" s="57"/>
    </row>
    <row r="444" spans="8:12" s="58" customFormat="1" ht="12.75">
      <c r="H444" s="57"/>
      <c r="L444" s="57"/>
    </row>
    <row r="445" spans="8:12" s="58" customFormat="1" ht="12.75">
      <c r="H445" s="57"/>
      <c r="L445" s="57"/>
    </row>
    <row r="446" spans="8:12" s="58" customFormat="1" ht="12.75">
      <c r="H446" s="57"/>
      <c r="L446" s="57"/>
    </row>
    <row r="447" spans="8:12" s="58" customFormat="1" ht="12.75">
      <c r="H447" s="57"/>
      <c r="L447" s="57"/>
    </row>
    <row r="448" spans="8:12" s="58" customFormat="1" ht="12.75">
      <c r="H448" s="57"/>
      <c r="L448" s="57"/>
    </row>
    <row r="449" spans="8:12" s="58" customFormat="1" ht="12.75">
      <c r="H449" s="57"/>
      <c r="L449" s="57"/>
    </row>
    <row r="450" spans="8:12" s="58" customFormat="1" ht="12.75">
      <c r="H450" s="57"/>
      <c r="L450" s="57"/>
    </row>
    <row r="451" spans="8:12" s="58" customFormat="1" ht="12.75">
      <c r="H451" s="57"/>
      <c r="L451" s="57"/>
    </row>
    <row r="452" spans="8:12" s="58" customFormat="1" ht="12.75">
      <c r="H452" s="57"/>
      <c r="L452" s="57"/>
    </row>
    <row r="453" spans="8:12" s="58" customFormat="1" ht="12.75">
      <c r="H453" s="57"/>
      <c r="L453" s="57"/>
    </row>
    <row r="454" spans="8:12" s="58" customFormat="1" ht="12.75">
      <c r="H454" s="57"/>
      <c r="L454" s="57"/>
    </row>
    <row r="455" spans="8:12" s="58" customFormat="1" ht="12.75">
      <c r="H455" s="57"/>
      <c r="L455" s="57"/>
    </row>
    <row r="456" spans="8:12" s="58" customFormat="1" ht="12.75">
      <c r="H456" s="57"/>
      <c r="L456" s="57"/>
    </row>
    <row r="457" spans="8:12" s="58" customFormat="1" ht="12.75">
      <c r="H457" s="57"/>
      <c r="L457" s="57"/>
    </row>
    <row r="458" spans="8:12" s="58" customFormat="1" ht="12.75">
      <c r="H458" s="57"/>
      <c r="L458" s="57"/>
    </row>
    <row r="459" spans="8:12" s="58" customFormat="1" ht="12.75">
      <c r="H459" s="57"/>
      <c r="L459" s="57"/>
    </row>
    <row r="460" spans="8:12" s="58" customFormat="1" ht="12.75">
      <c r="H460" s="57"/>
      <c r="L460" s="57"/>
    </row>
    <row r="461" spans="8:12" s="58" customFormat="1" ht="12.75">
      <c r="H461" s="57"/>
      <c r="L461" s="57"/>
    </row>
    <row r="462" spans="8:12" s="58" customFormat="1" ht="12.75">
      <c r="H462" s="57"/>
      <c r="L462" s="57"/>
    </row>
    <row r="463" spans="8:12" s="58" customFormat="1" ht="12.75">
      <c r="H463" s="57"/>
      <c r="L463" s="57"/>
    </row>
    <row r="464" spans="8:12" s="58" customFormat="1" ht="12.75">
      <c r="H464" s="57"/>
      <c r="L464" s="57"/>
    </row>
    <row r="465" spans="8:12" s="58" customFormat="1" ht="12.75">
      <c r="H465" s="57"/>
      <c r="L465" s="57"/>
    </row>
    <row r="466" spans="8:12" s="58" customFormat="1" ht="12.75">
      <c r="H466" s="57"/>
      <c r="L466" s="57"/>
    </row>
    <row r="467" spans="8:12" s="58" customFormat="1" ht="12.75">
      <c r="H467" s="57"/>
      <c r="L467" s="57"/>
    </row>
    <row r="468" spans="8:12" s="58" customFormat="1" ht="12.75">
      <c r="H468" s="57"/>
      <c r="L468" s="57"/>
    </row>
    <row r="469" spans="8:12" s="58" customFormat="1" ht="12.75">
      <c r="H469" s="57"/>
      <c r="L469" s="57"/>
    </row>
    <row r="470" spans="8:12" s="58" customFormat="1" ht="12.75">
      <c r="H470" s="57"/>
      <c r="L470" s="57"/>
    </row>
    <row r="471" spans="8:12" s="58" customFormat="1" ht="12.75">
      <c r="H471" s="57"/>
      <c r="L471" s="57"/>
    </row>
    <row r="472" spans="8:12" s="58" customFormat="1" ht="12.75">
      <c r="H472" s="57"/>
      <c r="L472" s="57"/>
    </row>
    <row r="473" spans="8:12" s="58" customFormat="1" ht="12.75">
      <c r="H473" s="57"/>
      <c r="L473" s="57"/>
    </row>
    <row r="474" spans="8:12" s="58" customFormat="1" ht="12.75">
      <c r="H474" s="57"/>
      <c r="L474" s="57"/>
    </row>
    <row r="475" spans="8:12" s="58" customFormat="1" ht="12.75">
      <c r="H475" s="57"/>
      <c r="L475" s="57"/>
    </row>
    <row r="476" spans="8:12" s="58" customFormat="1" ht="12.75">
      <c r="H476" s="57"/>
      <c r="L476" s="57"/>
    </row>
    <row r="477" spans="8:12" s="58" customFormat="1" ht="12.75">
      <c r="H477" s="57"/>
      <c r="L477" s="57"/>
    </row>
    <row r="478" spans="8:12" s="58" customFormat="1" ht="12.75">
      <c r="H478" s="57"/>
      <c r="L478" s="57"/>
    </row>
    <row r="479" spans="8:12" s="58" customFormat="1" ht="12.75">
      <c r="H479" s="57"/>
      <c r="L479" s="57"/>
    </row>
    <row r="480" spans="8:12" s="58" customFormat="1" ht="12.75">
      <c r="H480" s="57"/>
      <c r="L480" s="57"/>
    </row>
    <row r="481" spans="8:12" s="58" customFormat="1" ht="12.75">
      <c r="H481" s="57"/>
      <c r="L481" s="57"/>
    </row>
    <row r="482" spans="8:12" s="58" customFormat="1" ht="12.75">
      <c r="H482" s="57"/>
      <c r="L482" s="57"/>
    </row>
    <row r="483" spans="8:12" s="58" customFormat="1" ht="12.75">
      <c r="H483" s="57"/>
      <c r="L483" s="57"/>
    </row>
    <row r="484" spans="8:12" s="58" customFormat="1" ht="12.75">
      <c r="H484" s="57"/>
      <c r="L484" s="57"/>
    </row>
    <row r="485" spans="8:12" s="58" customFormat="1" ht="12.75">
      <c r="H485" s="57"/>
      <c r="L485" s="57"/>
    </row>
    <row r="486" spans="8:12" s="58" customFormat="1" ht="12.75">
      <c r="H486" s="57"/>
      <c r="L486" s="57"/>
    </row>
    <row r="487" spans="8:12" s="58" customFormat="1" ht="12.75">
      <c r="H487" s="57"/>
      <c r="L487" s="57"/>
    </row>
    <row r="488" spans="8:12" s="58" customFormat="1" ht="12.75">
      <c r="H488" s="57"/>
      <c r="L488" s="57"/>
    </row>
    <row r="489" spans="8:12" s="58" customFormat="1" ht="12.75">
      <c r="H489" s="57"/>
      <c r="L489" s="57"/>
    </row>
    <row r="490" spans="8:12" s="58" customFormat="1" ht="12.75">
      <c r="H490" s="57"/>
      <c r="L490" s="57"/>
    </row>
    <row r="491" spans="8:12" s="58" customFormat="1" ht="12.75">
      <c r="H491" s="57"/>
      <c r="L491" s="57"/>
    </row>
    <row r="492" spans="8:12" s="58" customFormat="1" ht="12.75">
      <c r="H492" s="57"/>
      <c r="L492" s="57"/>
    </row>
    <row r="493" spans="8:12" s="58" customFormat="1" ht="12.75">
      <c r="H493" s="57"/>
      <c r="L493" s="57"/>
    </row>
    <row r="494" spans="8:12" s="58" customFormat="1" ht="12.75">
      <c r="H494" s="57"/>
      <c r="L494" s="57"/>
    </row>
    <row r="495" spans="8:12" s="58" customFormat="1" ht="12.75">
      <c r="H495" s="57"/>
      <c r="L495" s="57"/>
    </row>
    <row r="496" spans="8:12" s="58" customFormat="1" ht="12.75">
      <c r="H496" s="57"/>
      <c r="L496" s="57"/>
    </row>
    <row r="497" spans="8:12" s="58" customFormat="1" ht="12.75">
      <c r="H497" s="57"/>
      <c r="L497" s="57"/>
    </row>
    <row r="498" spans="8:12" s="58" customFormat="1" ht="12.75">
      <c r="H498" s="57"/>
      <c r="L498" s="57"/>
    </row>
    <row r="499" spans="8:12" s="58" customFormat="1" ht="12.75">
      <c r="H499" s="57"/>
      <c r="L499" s="57"/>
    </row>
    <row r="500" spans="8:12" s="58" customFormat="1" ht="12.75">
      <c r="H500" s="57"/>
      <c r="L500" s="57"/>
    </row>
    <row r="501" spans="8:12" s="58" customFormat="1" ht="12.75">
      <c r="H501" s="57"/>
      <c r="L501" s="57"/>
    </row>
    <row r="502" spans="8:12" s="58" customFormat="1" ht="12.75">
      <c r="H502" s="57"/>
      <c r="L502" s="57"/>
    </row>
    <row r="503" spans="8:12" s="58" customFormat="1" ht="12.75">
      <c r="H503" s="57"/>
      <c r="L503" s="57"/>
    </row>
    <row r="504" spans="8:12" s="58" customFormat="1" ht="12.75">
      <c r="H504" s="57"/>
      <c r="L504" s="57"/>
    </row>
    <row r="505" spans="8:12" s="58" customFormat="1" ht="12.75">
      <c r="H505" s="57"/>
      <c r="L505" s="57"/>
    </row>
    <row r="506" spans="8:12" s="58" customFormat="1" ht="12.75">
      <c r="H506" s="57"/>
      <c r="L506" s="57"/>
    </row>
    <row r="507" spans="8:12" s="58" customFormat="1" ht="12.75">
      <c r="H507" s="57"/>
      <c r="L507" s="57"/>
    </row>
    <row r="508" spans="8:12" s="58" customFormat="1" ht="12.75">
      <c r="H508" s="57"/>
      <c r="L508" s="57"/>
    </row>
    <row r="509" spans="8:12" s="58" customFormat="1" ht="12.75">
      <c r="H509" s="57"/>
      <c r="L509" s="57"/>
    </row>
    <row r="510" spans="8:12" s="58" customFormat="1" ht="12.75">
      <c r="H510" s="57"/>
      <c r="L510" s="57"/>
    </row>
    <row r="511" spans="8:12" s="58" customFormat="1" ht="12.75">
      <c r="H511" s="57"/>
      <c r="L511" s="57"/>
    </row>
    <row r="512" spans="8:12" s="58" customFormat="1" ht="12.75">
      <c r="H512" s="57"/>
      <c r="L512" s="57"/>
    </row>
    <row r="513" spans="8:12" s="58" customFormat="1" ht="12.75">
      <c r="H513" s="57"/>
      <c r="L513" s="57"/>
    </row>
    <row r="514" spans="8:12" s="58" customFormat="1" ht="12.75">
      <c r="H514" s="57"/>
      <c r="L514" s="57"/>
    </row>
    <row r="515" spans="8:12" s="58" customFormat="1" ht="12.75">
      <c r="H515" s="57"/>
      <c r="L515" s="57"/>
    </row>
    <row r="516" spans="8:12" s="58" customFormat="1" ht="12.75">
      <c r="H516" s="57"/>
      <c r="L516" s="57"/>
    </row>
    <row r="517" spans="8:12" s="58" customFormat="1" ht="12.75">
      <c r="H517" s="57"/>
      <c r="L517" s="57"/>
    </row>
    <row r="518" spans="8:12" s="58" customFormat="1" ht="12.75">
      <c r="H518" s="57"/>
      <c r="L518" s="57"/>
    </row>
    <row r="519" spans="8:12" s="58" customFormat="1" ht="12.75">
      <c r="H519" s="57"/>
      <c r="L519" s="57"/>
    </row>
    <row r="520" spans="8:12" s="58" customFormat="1" ht="12.75">
      <c r="H520" s="57"/>
      <c r="L520" s="57"/>
    </row>
    <row r="521" spans="8:12" s="58" customFormat="1" ht="12.75">
      <c r="H521" s="57"/>
      <c r="L521" s="57"/>
    </row>
    <row r="522" spans="8:12" s="58" customFormat="1" ht="12.75">
      <c r="H522" s="57"/>
      <c r="L522" s="57"/>
    </row>
    <row r="523" spans="8:12" s="58" customFormat="1" ht="12.75">
      <c r="H523" s="57"/>
      <c r="L523" s="57"/>
    </row>
    <row r="524" spans="8:12" s="58" customFormat="1" ht="12.75">
      <c r="H524" s="57"/>
      <c r="L524" s="57"/>
    </row>
    <row r="525" spans="8:12" s="58" customFormat="1" ht="12.75">
      <c r="H525" s="57"/>
      <c r="L525" s="57"/>
    </row>
    <row r="526" spans="8:12" s="58" customFormat="1" ht="12.75">
      <c r="H526" s="57"/>
      <c r="L526" s="57"/>
    </row>
    <row r="527" spans="8:12" s="58" customFormat="1" ht="12.75">
      <c r="H527" s="57"/>
      <c r="L527" s="57"/>
    </row>
    <row r="528" spans="8:12" s="58" customFormat="1" ht="12.75">
      <c r="H528" s="57"/>
      <c r="L528" s="57"/>
    </row>
    <row r="529" spans="8:12" s="58" customFormat="1" ht="12.75">
      <c r="H529" s="57"/>
      <c r="L529" s="57"/>
    </row>
    <row r="530" spans="8:12" s="58" customFormat="1" ht="12.75">
      <c r="H530" s="57"/>
      <c r="L530" s="57"/>
    </row>
    <row r="531" spans="8:12" s="58" customFormat="1" ht="12.75">
      <c r="H531" s="57"/>
      <c r="L531" s="57"/>
    </row>
    <row r="532" spans="8:12" s="58" customFormat="1" ht="12.75">
      <c r="H532" s="57"/>
      <c r="L532" s="57"/>
    </row>
    <row r="533" spans="8:12" s="58" customFormat="1" ht="12.75">
      <c r="H533" s="57"/>
      <c r="L533" s="57"/>
    </row>
    <row r="534" spans="8:12" s="58" customFormat="1" ht="12.75">
      <c r="H534" s="57"/>
      <c r="L534" s="57"/>
    </row>
    <row r="535" spans="8:12" s="58" customFormat="1" ht="12.75">
      <c r="H535" s="57"/>
      <c r="L535" s="57"/>
    </row>
    <row r="536" spans="8:12" s="58" customFormat="1" ht="12.75">
      <c r="H536" s="57"/>
      <c r="L536" s="57"/>
    </row>
    <row r="537" spans="8:12" s="58" customFormat="1" ht="12.75">
      <c r="H537" s="57"/>
      <c r="L537" s="57"/>
    </row>
    <row r="538" spans="8:12" s="58" customFormat="1" ht="12.75">
      <c r="H538" s="57"/>
      <c r="L538" s="57"/>
    </row>
    <row r="539" spans="8:12" s="58" customFormat="1" ht="12.75">
      <c r="H539" s="57"/>
      <c r="L539" s="57"/>
    </row>
    <row r="540" spans="8:12" s="58" customFormat="1" ht="12.75">
      <c r="H540" s="57"/>
      <c r="L540" s="57"/>
    </row>
    <row r="541" spans="8:12" s="58" customFormat="1" ht="12.75">
      <c r="H541" s="57"/>
      <c r="L541" s="57"/>
    </row>
    <row r="542" spans="8:12" s="58" customFormat="1" ht="12.75">
      <c r="H542" s="57"/>
      <c r="L542" s="57"/>
    </row>
    <row r="543" spans="8:12" s="58" customFormat="1" ht="12.75">
      <c r="H543" s="57"/>
      <c r="L543" s="57"/>
    </row>
    <row r="544" spans="8:12" s="58" customFormat="1" ht="12.75">
      <c r="H544" s="57"/>
      <c r="L544" s="57"/>
    </row>
    <row r="545" spans="8:12" s="58" customFormat="1" ht="12.75">
      <c r="H545" s="57"/>
      <c r="L545" s="57"/>
    </row>
    <row r="546" spans="8:12" s="58" customFormat="1" ht="12.75">
      <c r="H546" s="57"/>
      <c r="L546" s="57"/>
    </row>
    <row r="547" spans="8:12" s="58" customFormat="1" ht="12.75">
      <c r="H547" s="57"/>
      <c r="L547" s="57"/>
    </row>
    <row r="548" spans="8:12" s="58" customFormat="1" ht="12.75">
      <c r="H548" s="57"/>
      <c r="L548" s="57"/>
    </row>
    <row r="549" spans="8:12" s="58" customFormat="1" ht="12.75">
      <c r="H549" s="57"/>
      <c r="L549" s="57"/>
    </row>
    <row r="550" spans="8:12" s="58" customFormat="1" ht="12.75">
      <c r="H550" s="57"/>
      <c r="L550" s="57"/>
    </row>
    <row r="551" spans="8:12" s="58" customFormat="1" ht="12.75">
      <c r="H551" s="57"/>
      <c r="L551" s="57"/>
    </row>
    <row r="552" spans="8:12" s="58" customFormat="1" ht="12.75">
      <c r="H552" s="57"/>
      <c r="L552" s="57"/>
    </row>
    <row r="553" spans="8:12" s="58" customFormat="1" ht="12.75">
      <c r="H553" s="57"/>
      <c r="L553" s="57"/>
    </row>
    <row r="554" spans="8:12" s="58" customFormat="1" ht="12.75">
      <c r="H554" s="57"/>
      <c r="L554" s="57"/>
    </row>
    <row r="555" spans="8:12" s="58" customFormat="1" ht="12.75">
      <c r="H555" s="57"/>
      <c r="L555" s="57"/>
    </row>
    <row r="556" spans="8:12" s="58" customFormat="1" ht="12.75">
      <c r="H556" s="57"/>
      <c r="L556" s="57"/>
    </row>
    <row r="557" spans="8:12" s="58" customFormat="1" ht="12.75">
      <c r="H557" s="57"/>
      <c r="L557" s="57"/>
    </row>
    <row r="558" spans="8:12" s="58" customFormat="1" ht="12.75">
      <c r="H558" s="57"/>
      <c r="L558" s="57"/>
    </row>
    <row r="559" spans="8:12" s="58" customFormat="1" ht="12.75">
      <c r="H559" s="57"/>
      <c r="L559" s="57"/>
    </row>
    <row r="560" spans="8:12" s="58" customFormat="1" ht="12.75">
      <c r="H560" s="57"/>
      <c r="L560" s="57"/>
    </row>
    <row r="561" spans="8:12" s="58" customFormat="1" ht="12.75">
      <c r="H561" s="57"/>
      <c r="L561" s="57"/>
    </row>
    <row r="562" spans="8:12" s="58" customFormat="1" ht="12.75">
      <c r="H562" s="57"/>
      <c r="L562" s="57"/>
    </row>
    <row r="563" spans="8:12" s="58" customFormat="1" ht="12.75">
      <c r="H563" s="57"/>
      <c r="L563" s="57"/>
    </row>
    <row r="564" spans="8:12" s="58" customFormat="1" ht="12.75">
      <c r="H564" s="57"/>
      <c r="L564" s="57"/>
    </row>
    <row r="565" spans="8:12" s="58" customFormat="1" ht="12.75">
      <c r="H565" s="57"/>
      <c r="L565" s="57"/>
    </row>
    <row r="566" spans="8:12" s="58" customFormat="1" ht="12.75">
      <c r="H566" s="57"/>
      <c r="L566" s="57"/>
    </row>
    <row r="567" spans="8:12" s="58" customFormat="1" ht="12.75">
      <c r="H567" s="57"/>
      <c r="L567" s="57"/>
    </row>
    <row r="568" spans="8:12" s="58" customFormat="1" ht="12.75">
      <c r="H568" s="57"/>
      <c r="L568" s="57"/>
    </row>
    <row r="569" spans="8:12" s="58" customFormat="1" ht="12.75">
      <c r="H569" s="57"/>
      <c r="L569" s="57"/>
    </row>
    <row r="570" spans="8:12" s="58" customFormat="1" ht="12.75">
      <c r="H570" s="57"/>
      <c r="L570" s="57"/>
    </row>
    <row r="571" spans="8:12" s="58" customFormat="1" ht="12.75">
      <c r="H571" s="57"/>
      <c r="L571" s="57"/>
    </row>
    <row r="572" spans="8:12" s="58" customFormat="1" ht="12.75">
      <c r="H572" s="57"/>
      <c r="L572" s="57"/>
    </row>
    <row r="573" spans="8:12" s="58" customFormat="1" ht="12.75">
      <c r="H573" s="57"/>
      <c r="L573" s="57"/>
    </row>
    <row r="574" spans="8:12" s="58" customFormat="1" ht="12.75">
      <c r="H574" s="57"/>
      <c r="L574" s="57"/>
    </row>
    <row r="575" spans="8:12" s="58" customFormat="1" ht="12.75">
      <c r="H575" s="57"/>
      <c r="L575" s="57"/>
    </row>
    <row r="576" spans="8:12" s="58" customFormat="1" ht="12.75">
      <c r="H576" s="57"/>
      <c r="L576" s="57"/>
    </row>
    <row r="577" spans="8:12" s="58" customFormat="1" ht="12.75">
      <c r="H577" s="57"/>
      <c r="L577" s="57"/>
    </row>
    <row r="578" spans="8:12" s="58" customFormat="1" ht="12.75">
      <c r="H578" s="57"/>
      <c r="L578" s="57"/>
    </row>
    <row r="579" spans="8:12" s="58" customFormat="1" ht="12.75">
      <c r="H579" s="57"/>
      <c r="L579" s="57"/>
    </row>
    <row r="580" spans="8:12" s="58" customFormat="1" ht="12.75">
      <c r="H580" s="57"/>
      <c r="L580" s="57"/>
    </row>
    <row r="581" spans="8:12" s="58" customFormat="1" ht="12.75">
      <c r="H581" s="57"/>
      <c r="L581" s="57"/>
    </row>
    <row r="582" spans="8:12" s="58" customFormat="1" ht="12.75">
      <c r="H582" s="57"/>
      <c r="L582" s="57"/>
    </row>
    <row r="583" spans="8:12" s="58" customFormat="1" ht="12.75">
      <c r="H583" s="57"/>
      <c r="L583" s="57"/>
    </row>
    <row r="584" spans="8:12" s="58" customFormat="1" ht="12.75">
      <c r="H584" s="57"/>
      <c r="L584" s="57"/>
    </row>
    <row r="585" spans="8:12" s="58" customFormat="1" ht="12.75">
      <c r="H585" s="57"/>
      <c r="L585" s="57"/>
    </row>
    <row r="586" spans="8:12" s="58" customFormat="1" ht="12.75">
      <c r="H586" s="57"/>
      <c r="L586" s="57"/>
    </row>
    <row r="587" spans="8:12" s="58" customFormat="1" ht="12.75">
      <c r="H587" s="57"/>
      <c r="L587" s="57"/>
    </row>
    <row r="588" spans="8:12" s="58" customFormat="1" ht="12.75">
      <c r="H588" s="57"/>
      <c r="L588" s="57"/>
    </row>
    <row r="589" spans="8:12" s="58" customFormat="1" ht="12.75">
      <c r="H589" s="57"/>
      <c r="L589" s="57"/>
    </row>
    <row r="590" spans="8:12" s="58" customFormat="1" ht="12.75">
      <c r="H590" s="57"/>
      <c r="L590" s="57"/>
    </row>
    <row r="591" spans="8:12" s="58" customFormat="1" ht="12.75">
      <c r="H591" s="57"/>
      <c r="L591" s="57"/>
    </row>
    <row r="592" spans="8:12" s="58" customFormat="1" ht="12.75">
      <c r="H592" s="57"/>
      <c r="L592" s="57"/>
    </row>
    <row r="593" spans="8:12" s="58" customFormat="1" ht="12.75">
      <c r="H593" s="57"/>
      <c r="L593" s="57"/>
    </row>
    <row r="594" spans="8:12" s="58" customFormat="1" ht="12.75">
      <c r="H594" s="57"/>
      <c r="L594" s="57"/>
    </row>
    <row r="595" spans="8:12" s="58" customFormat="1" ht="12.75">
      <c r="H595" s="57"/>
      <c r="L595" s="57"/>
    </row>
    <row r="596" spans="8:12" s="58" customFormat="1" ht="12.75">
      <c r="H596" s="57"/>
      <c r="L596" s="57"/>
    </row>
    <row r="597" spans="8:12" s="58" customFormat="1" ht="12.75">
      <c r="H597" s="57"/>
      <c r="L597" s="57"/>
    </row>
    <row r="598" spans="8:12" s="58" customFormat="1" ht="12.75">
      <c r="H598" s="57"/>
      <c r="L598" s="57"/>
    </row>
    <row r="599" spans="8:12" s="58" customFormat="1" ht="12.75">
      <c r="H599" s="57"/>
      <c r="L599" s="57"/>
    </row>
    <row r="600" spans="8:12" s="58" customFormat="1" ht="12.75">
      <c r="H600" s="57"/>
      <c r="L600" s="57"/>
    </row>
    <row r="601" spans="8:12" s="58" customFormat="1" ht="12.75">
      <c r="H601" s="57"/>
      <c r="L601" s="57"/>
    </row>
    <row r="602" spans="8:12" s="58" customFormat="1" ht="12.75">
      <c r="H602" s="57"/>
      <c r="L602" s="57"/>
    </row>
    <row r="603" spans="8:12" s="58" customFormat="1" ht="12.75">
      <c r="H603" s="57"/>
      <c r="L603" s="57"/>
    </row>
    <row r="604" spans="8:12" s="58" customFormat="1" ht="12.75">
      <c r="H604" s="57"/>
      <c r="L604" s="57"/>
    </row>
    <row r="605" spans="8:12" s="58" customFormat="1" ht="12.75">
      <c r="H605" s="57"/>
      <c r="L605" s="57"/>
    </row>
    <row r="606" spans="8:12" s="58" customFormat="1" ht="12.75">
      <c r="H606" s="57"/>
      <c r="L606" s="57"/>
    </row>
    <row r="607" spans="8:12" s="58" customFormat="1" ht="12.75">
      <c r="H607" s="57"/>
      <c r="L607" s="57"/>
    </row>
    <row r="608" spans="8:12" s="58" customFormat="1" ht="12.75">
      <c r="H608" s="57"/>
      <c r="L608" s="57"/>
    </row>
    <row r="609" spans="8:12" s="58" customFormat="1" ht="12.75">
      <c r="H609" s="57"/>
      <c r="L609" s="57"/>
    </row>
    <row r="610" spans="8:12" s="58" customFormat="1" ht="12.75">
      <c r="H610" s="57"/>
      <c r="L610" s="57"/>
    </row>
    <row r="611" spans="8:12" s="58" customFormat="1" ht="12.75">
      <c r="H611" s="57"/>
      <c r="L611" s="57"/>
    </row>
    <row r="612" spans="8:12" s="58" customFormat="1" ht="12.75">
      <c r="H612" s="57"/>
      <c r="L612" s="57"/>
    </row>
    <row r="613" spans="8:12" s="58" customFormat="1" ht="12.75">
      <c r="H613" s="57"/>
      <c r="L613" s="57"/>
    </row>
    <row r="614" spans="8:12" s="58" customFormat="1" ht="12.75">
      <c r="H614" s="57"/>
      <c r="L614" s="57"/>
    </row>
    <row r="615" spans="8:12" s="58" customFormat="1" ht="12.75">
      <c r="H615" s="57"/>
      <c r="L615" s="57"/>
    </row>
    <row r="616" spans="8:12" s="58" customFormat="1" ht="12.75">
      <c r="H616" s="57"/>
      <c r="L616" s="57"/>
    </row>
    <row r="617" spans="8:12" s="58" customFormat="1" ht="12.75">
      <c r="H617" s="57"/>
      <c r="L617" s="57"/>
    </row>
    <row r="618" spans="8:12" s="58" customFormat="1" ht="12.75">
      <c r="H618" s="57"/>
      <c r="L618" s="57"/>
    </row>
    <row r="619" spans="8:12" s="58" customFormat="1" ht="12.75">
      <c r="H619" s="57"/>
      <c r="L619" s="57"/>
    </row>
    <row r="620" spans="8:12" s="58" customFormat="1" ht="12.75">
      <c r="H620" s="57"/>
      <c r="L620" s="57"/>
    </row>
    <row r="621" spans="8:12" s="58" customFormat="1" ht="12.75">
      <c r="H621" s="57"/>
      <c r="L621" s="57"/>
    </row>
    <row r="622" spans="8:12" s="58" customFormat="1" ht="12.75">
      <c r="H622" s="57"/>
      <c r="L622" s="57"/>
    </row>
    <row r="623" spans="8:12" s="58" customFormat="1" ht="12.75">
      <c r="H623" s="57"/>
      <c r="L623" s="57"/>
    </row>
    <row r="624" spans="8:12" s="58" customFormat="1" ht="12.75">
      <c r="H624" s="57"/>
      <c r="L624" s="57"/>
    </row>
    <row r="625" spans="8:12" s="58" customFormat="1" ht="12.75">
      <c r="H625" s="57"/>
      <c r="L625" s="57"/>
    </row>
    <row r="626" spans="8:12" s="58" customFormat="1" ht="12.75">
      <c r="H626" s="57"/>
      <c r="L626" s="57"/>
    </row>
    <row r="627" spans="8:12" s="58" customFormat="1" ht="12.75">
      <c r="H627" s="57"/>
      <c r="L627" s="57"/>
    </row>
    <row r="628" spans="8:12" s="58" customFormat="1" ht="12.75">
      <c r="H628" s="57"/>
      <c r="L628" s="57"/>
    </row>
    <row r="629" spans="8:12" s="58" customFormat="1" ht="12.75">
      <c r="H629" s="57"/>
      <c r="L629" s="57"/>
    </row>
    <row r="630" spans="8:12" s="58" customFormat="1" ht="12.75">
      <c r="H630" s="57"/>
      <c r="L630" s="57"/>
    </row>
    <row r="631" spans="8:12" s="58" customFormat="1" ht="12.75">
      <c r="H631" s="57"/>
      <c r="L631" s="57"/>
    </row>
    <row r="632" spans="8:12" s="58" customFormat="1" ht="12.75">
      <c r="H632" s="57"/>
      <c r="L632" s="57"/>
    </row>
    <row r="633" spans="8:12" s="58" customFormat="1" ht="12.75">
      <c r="H633" s="57"/>
      <c r="L633" s="57"/>
    </row>
    <row r="634" spans="8:12" s="58" customFormat="1" ht="12.75">
      <c r="H634" s="57"/>
      <c r="L634" s="57"/>
    </row>
    <row r="635" spans="8:12" s="58" customFormat="1" ht="12.75">
      <c r="H635" s="57"/>
      <c r="L635" s="57"/>
    </row>
    <row r="636" spans="8:12" s="58" customFormat="1" ht="12.75">
      <c r="H636" s="57"/>
      <c r="L636" s="57"/>
    </row>
    <row r="637" spans="8:12" s="58" customFormat="1" ht="12.75">
      <c r="H637" s="57"/>
      <c r="L637" s="57"/>
    </row>
    <row r="638" spans="8:12" s="58" customFormat="1" ht="12.75">
      <c r="H638" s="57"/>
      <c r="L638" s="57"/>
    </row>
    <row r="639" spans="8:12" s="58" customFormat="1" ht="12.75">
      <c r="H639" s="57"/>
      <c r="L639" s="57"/>
    </row>
    <row r="640" spans="8:12" s="58" customFormat="1" ht="12.75">
      <c r="H640" s="57"/>
      <c r="L640" s="57"/>
    </row>
    <row r="641" spans="8:12" s="58" customFormat="1" ht="12.75">
      <c r="H641" s="57"/>
      <c r="L641" s="57"/>
    </row>
    <row r="642" spans="8:12" s="58" customFormat="1" ht="12.75">
      <c r="H642" s="57"/>
      <c r="L642" s="57"/>
    </row>
    <row r="643" spans="8:12" s="58" customFormat="1" ht="12.75">
      <c r="H643" s="57"/>
      <c r="L643" s="57"/>
    </row>
    <row r="644" spans="8:12" s="58" customFormat="1" ht="12.75">
      <c r="H644" s="57"/>
      <c r="L644" s="57"/>
    </row>
    <row r="645" spans="8:12" s="58" customFormat="1" ht="12.75">
      <c r="H645" s="57"/>
      <c r="L645" s="57"/>
    </row>
    <row r="646" spans="8:12" s="58" customFormat="1" ht="12.75">
      <c r="H646" s="57"/>
      <c r="L646" s="57"/>
    </row>
    <row r="647" spans="8:12" s="58" customFormat="1" ht="12.75">
      <c r="H647" s="57"/>
      <c r="L647" s="57"/>
    </row>
    <row r="648" spans="8:12" s="58" customFormat="1" ht="12.75">
      <c r="H648" s="57"/>
      <c r="L648" s="57"/>
    </row>
    <row r="649" spans="8:12" s="58" customFormat="1" ht="12.75">
      <c r="H649" s="57"/>
      <c r="L649" s="57"/>
    </row>
    <row r="650" spans="8:12" s="58" customFormat="1" ht="12.75">
      <c r="H650" s="57"/>
      <c r="L650" s="57"/>
    </row>
    <row r="651" spans="8:12" s="58" customFormat="1" ht="12.75">
      <c r="H651" s="57"/>
      <c r="L651" s="57"/>
    </row>
    <row r="652" spans="8:12" s="58" customFormat="1" ht="12.75">
      <c r="H652" s="57"/>
      <c r="L652" s="57"/>
    </row>
    <row r="653" spans="8:12" s="58" customFormat="1" ht="12.75">
      <c r="H653" s="57"/>
      <c r="L653" s="57"/>
    </row>
    <row r="654" spans="8:12" s="58" customFormat="1" ht="12.75">
      <c r="H654" s="57"/>
      <c r="L654" s="57"/>
    </row>
    <row r="655" spans="8:12" s="58" customFormat="1" ht="12.75">
      <c r="H655" s="57"/>
      <c r="L655" s="57"/>
    </row>
    <row r="656" spans="8:12" s="58" customFormat="1" ht="12.75">
      <c r="H656" s="57"/>
      <c r="L656" s="57"/>
    </row>
    <row r="657" spans="8:12" s="58" customFormat="1" ht="12.75">
      <c r="H657" s="57"/>
      <c r="L657" s="57"/>
    </row>
    <row r="658" spans="8:12" s="58" customFormat="1" ht="12.75">
      <c r="H658" s="57"/>
      <c r="L658" s="57"/>
    </row>
    <row r="659" spans="8:12" s="58" customFormat="1" ht="12.75">
      <c r="H659" s="57"/>
      <c r="L659" s="57"/>
    </row>
    <row r="660" spans="8:12" s="58" customFormat="1" ht="12.75">
      <c r="H660" s="57"/>
      <c r="L660" s="57"/>
    </row>
    <row r="661" spans="8:12" s="58" customFormat="1" ht="12.75">
      <c r="H661" s="57"/>
      <c r="L661" s="57"/>
    </row>
    <row r="662" spans="8:12" s="58" customFormat="1" ht="12.75">
      <c r="H662" s="57"/>
      <c r="L662" s="57"/>
    </row>
    <row r="663" spans="8:12" s="58" customFormat="1" ht="12.75">
      <c r="H663" s="57"/>
      <c r="L663" s="57"/>
    </row>
    <row r="664" spans="8:12" s="58" customFormat="1" ht="12.75">
      <c r="H664" s="57"/>
      <c r="L664" s="57"/>
    </row>
    <row r="665" spans="8:12" s="58" customFormat="1" ht="12.75">
      <c r="H665" s="57"/>
      <c r="L665" s="57"/>
    </row>
    <row r="666" spans="8:12" s="58" customFormat="1" ht="12.75">
      <c r="H666" s="57"/>
      <c r="L666" s="57"/>
    </row>
    <row r="667" spans="8:12" s="58" customFormat="1" ht="12.75">
      <c r="H667" s="57"/>
      <c r="L667" s="57"/>
    </row>
    <row r="668" spans="8:12" s="58" customFormat="1" ht="12.75">
      <c r="H668" s="57"/>
      <c r="L668" s="57"/>
    </row>
    <row r="669" spans="8:12" s="58" customFormat="1" ht="12.75">
      <c r="H669" s="57"/>
      <c r="L669" s="57"/>
    </row>
    <row r="670" spans="8:12" s="58" customFormat="1" ht="12.75">
      <c r="H670" s="57"/>
      <c r="L670" s="57"/>
    </row>
    <row r="671" spans="8:12" s="58" customFormat="1" ht="12.75">
      <c r="H671" s="57"/>
      <c r="L671" s="57"/>
    </row>
    <row r="672" spans="8:12" s="58" customFormat="1" ht="12.75">
      <c r="H672" s="57"/>
      <c r="L672" s="57"/>
    </row>
    <row r="673" spans="8:12" s="58" customFormat="1" ht="12.75">
      <c r="H673" s="57"/>
      <c r="L673" s="57"/>
    </row>
    <row r="674" spans="8:12" s="58" customFormat="1" ht="12.75">
      <c r="H674" s="57"/>
      <c r="L674" s="57"/>
    </row>
    <row r="675" spans="8:12" s="58" customFormat="1" ht="12.75">
      <c r="H675" s="57"/>
      <c r="L675" s="57"/>
    </row>
    <row r="676" spans="8:12" s="58" customFormat="1" ht="12.75">
      <c r="H676" s="57"/>
      <c r="L676" s="57"/>
    </row>
    <row r="677" spans="8:12" s="58" customFormat="1" ht="12.75">
      <c r="H677" s="57"/>
      <c r="L677" s="57"/>
    </row>
    <row r="678" spans="8:12" s="58" customFormat="1" ht="12.75">
      <c r="H678" s="57"/>
      <c r="L678" s="57"/>
    </row>
    <row r="679" spans="8:12" s="58" customFormat="1" ht="12.75">
      <c r="H679" s="57"/>
      <c r="L679" s="57"/>
    </row>
    <row r="680" spans="8:12" s="58" customFormat="1" ht="12.75">
      <c r="H680" s="57"/>
      <c r="L680" s="57"/>
    </row>
    <row r="681" spans="8:12" s="58" customFormat="1" ht="12.75">
      <c r="H681" s="57"/>
      <c r="L681" s="57"/>
    </row>
    <row r="682" spans="8:12" s="58" customFormat="1" ht="12.75">
      <c r="H682" s="57"/>
      <c r="L682" s="57"/>
    </row>
    <row r="683" spans="8:12" s="58" customFormat="1" ht="12.75">
      <c r="H683" s="57"/>
      <c r="L683" s="57"/>
    </row>
    <row r="684" spans="8:12" s="58" customFormat="1" ht="12.75">
      <c r="H684" s="57"/>
      <c r="L684" s="57"/>
    </row>
    <row r="685" spans="8:12" s="58" customFormat="1" ht="12.75">
      <c r="H685" s="57"/>
      <c r="L685" s="57"/>
    </row>
    <row r="686" spans="8:12" s="58" customFormat="1" ht="12.75">
      <c r="H686" s="57"/>
      <c r="L686" s="57"/>
    </row>
    <row r="687" spans="8:12" s="58" customFormat="1" ht="12.75">
      <c r="H687" s="57"/>
      <c r="L687" s="57"/>
    </row>
    <row r="688" spans="8:12" s="58" customFormat="1" ht="12.75">
      <c r="H688" s="57"/>
      <c r="L688" s="57"/>
    </row>
    <row r="689" spans="8:12" s="58" customFormat="1" ht="12.75">
      <c r="H689" s="57"/>
      <c r="L689" s="57"/>
    </row>
    <row r="690" spans="8:12" s="58" customFormat="1" ht="12.75">
      <c r="H690" s="57"/>
      <c r="L690" s="57"/>
    </row>
    <row r="691" spans="8:12" s="58" customFormat="1" ht="12.75">
      <c r="H691" s="57"/>
      <c r="L691" s="57"/>
    </row>
    <row r="692" spans="8:12" s="58" customFormat="1" ht="12.75">
      <c r="H692" s="57"/>
      <c r="L692" s="57"/>
    </row>
    <row r="693" spans="8:12" s="58" customFormat="1" ht="12.75">
      <c r="H693" s="57"/>
      <c r="L693" s="57"/>
    </row>
    <row r="694" spans="8:12" s="58" customFormat="1" ht="12.75">
      <c r="H694" s="57"/>
      <c r="L694" s="57"/>
    </row>
    <row r="695" spans="8:12" s="58" customFormat="1" ht="12.75">
      <c r="H695" s="57"/>
      <c r="L695" s="57"/>
    </row>
    <row r="696" spans="8:12" s="58" customFormat="1" ht="12.75">
      <c r="H696" s="57"/>
      <c r="L696" s="57"/>
    </row>
    <row r="697" spans="8:12" s="58" customFormat="1" ht="12.75">
      <c r="H697" s="57"/>
      <c r="L697" s="57"/>
    </row>
    <row r="698" spans="8:12" s="58" customFormat="1" ht="12.75">
      <c r="H698" s="57"/>
      <c r="L698" s="57"/>
    </row>
    <row r="699" spans="8:12" s="58" customFormat="1" ht="12.75">
      <c r="H699" s="57"/>
      <c r="L699" s="57"/>
    </row>
    <row r="700" spans="8:12" s="58" customFormat="1" ht="12.75">
      <c r="H700" s="57"/>
      <c r="L700" s="57"/>
    </row>
    <row r="701" spans="8:12" s="58" customFormat="1" ht="12.75">
      <c r="H701" s="57"/>
      <c r="L701" s="57"/>
    </row>
    <row r="702" spans="8:12" s="58" customFormat="1" ht="12.75">
      <c r="H702" s="57"/>
      <c r="L702" s="57"/>
    </row>
    <row r="703" spans="8:12" s="58" customFormat="1" ht="12.75">
      <c r="H703" s="57"/>
      <c r="L703" s="57"/>
    </row>
    <row r="704" spans="8:12" s="58" customFormat="1" ht="12.75">
      <c r="H704" s="57"/>
      <c r="L704" s="57"/>
    </row>
    <row r="705" spans="8:12" s="58" customFormat="1" ht="12.75">
      <c r="H705" s="57"/>
      <c r="L705" s="57"/>
    </row>
    <row r="706" spans="8:12" s="58" customFormat="1" ht="12.75">
      <c r="H706" s="57"/>
      <c r="L706" s="57"/>
    </row>
    <row r="707" spans="8:12" s="58" customFormat="1" ht="12.75">
      <c r="H707" s="57"/>
      <c r="L707" s="57"/>
    </row>
    <row r="708" spans="8:12" s="58" customFormat="1" ht="12.75">
      <c r="H708" s="57"/>
      <c r="L708" s="57"/>
    </row>
    <row r="709" spans="8:12" s="58" customFormat="1" ht="12.75">
      <c r="H709" s="57"/>
      <c r="L709" s="57"/>
    </row>
    <row r="710" spans="8:12" s="58" customFormat="1" ht="12.75">
      <c r="H710" s="57"/>
      <c r="L710" s="57"/>
    </row>
    <row r="711" spans="8:12" s="58" customFormat="1" ht="12.75">
      <c r="H711" s="57"/>
      <c r="L711" s="57"/>
    </row>
    <row r="712" spans="8:12" s="58" customFormat="1" ht="12.75">
      <c r="H712" s="57"/>
      <c r="L712" s="57"/>
    </row>
    <row r="713" spans="8:12" s="58" customFormat="1" ht="12.75">
      <c r="H713" s="57"/>
      <c r="L713" s="57"/>
    </row>
    <row r="714" spans="8:12" s="58" customFormat="1" ht="12.75">
      <c r="H714" s="57"/>
      <c r="L714" s="57"/>
    </row>
    <row r="715" spans="8:12" s="58" customFormat="1" ht="12.75">
      <c r="H715" s="57"/>
      <c r="L715" s="57"/>
    </row>
    <row r="716" spans="8:12" s="58" customFormat="1" ht="12.75">
      <c r="H716" s="57"/>
      <c r="L716" s="57"/>
    </row>
    <row r="717" spans="8:12" s="58" customFormat="1" ht="12.75">
      <c r="H717" s="57"/>
      <c r="L717" s="57"/>
    </row>
    <row r="718" spans="8:12" s="58" customFormat="1" ht="12.75">
      <c r="H718" s="57"/>
      <c r="L718" s="57"/>
    </row>
    <row r="719" spans="8:12" s="58" customFormat="1" ht="12.75">
      <c r="H719" s="57"/>
      <c r="L719" s="57"/>
    </row>
    <row r="720" spans="8:12" s="58" customFormat="1" ht="12.75">
      <c r="H720" s="57"/>
      <c r="L720" s="57"/>
    </row>
    <row r="721" spans="8:12" s="58" customFormat="1" ht="12.75">
      <c r="H721" s="57"/>
      <c r="L721" s="57"/>
    </row>
    <row r="722" spans="8:12" s="58" customFormat="1" ht="12.75">
      <c r="H722" s="57"/>
      <c r="L722" s="57"/>
    </row>
    <row r="723" spans="8:12" s="58" customFormat="1" ht="12.75">
      <c r="H723" s="57"/>
      <c r="L723" s="57"/>
    </row>
    <row r="724" spans="8:12" s="58" customFormat="1" ht="12.75">
      <c r="H724" s="57"/>
      <c r="L724" s="57"/>
    </row>
    <row r="725" spans="8:12" s="58" customFormat="1" ht="12.75">
      <c r="H725" s="57"/>
      <c r="L725" s="57"/>
    </row>
    <row r="726" spans="8:12" s="58" customFormat="1" ht="12.75">
      <c r="H726" s="57"/>
      <c r="L726" s="57"/>
    </row>
    <row r="727" spans="8:12" s="58" customFormat="1" ht="12.75">
      <c r="H727" s="57"/>
      <c r="L727" s="57"/>
    </row>
    <row r="728" spans="8:12" s="58" customFormat="1" ht="12.75">
      <c r="H728" s="57"/>
      <c r="L728" s="57"/>
    </row>
    <row r="729" spans="8:12" s="58" customFormat="1" ht="12.75">
      <c r="H729" s="57"/>
      <c r="L729" s="57"/>
    </row>
    <row r="730" spans="8:12" s="58" customFormat="1" ht="12.75">
      <c r="H730" s="57"/>
      <c r="L730" s="57"/>
    </row>
    <row r="731" spans="8:12" s="58" customFormat="1" ht="12.75">
      <c r="H731" s="57"/>
      <c r="L731" s="57"/>
    </row>
    <row r="732" spans="8:12" s="58" customFormat="1" ht="12.75">
      <c r="H732" s="57"/>
      <c r="L732" s="57"/>
    </row>
    <row r="733" spans="8:12" s="58" customFormat="1" ht="12.75">
      <c r="H733" s="57"/>
      <c r="L733" s="57"/>
    </row>
    <row r="734" spans="8:12" s="58" customFormat="1" ht="12.75">
      <c r="H734" s="57"/>
      <c r="L734" s="57"/>
    </row>
    <row r="735" spans="8:12" s="58" customFormat="1" ht="12.75">
      <c r="H735" s="57"/>
      <c r="L735" s="57"/>
    </row>
    <row r="736" spans="8:12" s="58" customFormat="1" ht="12.75">
      <c r="H736" s="57"/>
      <c r="L736" s="57"/>
    </row>
    <row r="737" spans="8:12" s="58" customFormat="1" ht="12.75">
      <c r="H737" s="57"/>
      <c r="L737" s="57"/>
    </row>
    <row r="738" spans="8:12" s="58" customFormat="1" ht="12.75">
      <c r="H738" s="57"/>
      <c r="L738" s="57"/>
    </row>
    <row r="739" spans="8:12" s="58" customFormat="1" ht="12.75">
      <c r="H739" s="57"/>
      <c r="L739" s="57"/>
    </row>
    <row r="740" spans="8:12" s="58" customFormat="1" ht="12.75">
      <c r="H740" s="57"/>
      <c r="L740" s="57"/>
    </row>
    <row r="741" spans="8:12" s="58" customFormat="1" ht="12.75">
      <c r="H741" s="57"/>
      <c r="L741" s="57"/>
    </row>
    <row r="742" spans="8:12" s="58" customFormat="1" ht="12.75">
      <c r="H742" s="57"/>
      <c r="L742" s="57"/>
    </row>
    <row r="743" spans="8:12" s="58" customFormat="1" ht="12.75">
      <c r="H743" s="57"/>
      <c r="L743" s="57"/>
    </row>
    <row r="744" spans="8:12" s="58" customFormat="1" ht="12.75">
      <c r="H744" s="57"/>
      <c r="L744" s="57"/>
    </row>
    <row r="745" spans="8:12" s="58" customFormat="1" ht="12.75">
      <c r="H745" s="57"/>
      <c r="L745" s="57"/>
    </row>
    <row r="746" spans="8:12" s="58" customFormat="1" ht="12.75">
      <c r="H746" s="57"/>
      <c r="L746" s="57"/>
    </row>
    <row r="747" spans="8:12" s="58" customFormat="1" ht="12.75">
      <c r="H747" s="57"/>
      <c r="L747" s="57"/>
    </row>
    <row r="748" spans="8:12" s="58" customFormat="1" ht="12.75">
      <c r="H748" s="57"/>
      <c r="L748" s="57"/>
    </row>
    <row r="749" spans="8:12" s="58" customFormat="1" ht="12.75">
      <c r="H749" s="57"/>
      <c r="L749" s="57"/>
    </row>
    <row r="750" spans="8:12" s="58" customFormat="1" ht="12.75">
      <c r="H750" s="57"/>
      <c r="L750" s="57"/>
    </row>
    <row r="751" spans="8:12" s="58" customFormat="1" ht="12.75">
      <c r="H751" s="57"/>
      <c r="L751" s="57"/>
    </row>
    <row r="752" spans="8:12" s="58" customFormat="1" ht="12.75">
      <c r="H752" s="57"/>
      <c r="L752" s="57"/>
    </row>
    <row r="753" spans="8:12" s="58" customFormat="1" ht="12.75">
      <c r="H753" s="57"/>
      <c r="L753" s="57"/>
    </row>
    <row r="754" spans="8:12" s="58" customFormat="1" ht="12.75">
      <c r="H754" s="57"/>
      <c r="L754" s="57"/>
    </row>
    <row r="755" spans="8:12" s="58" customFormat="1" ht="12.75">
      <c r="H755" s="57"/>
      <c r="L755" s="57"/>
    </row>
    <row r="756" spans="8:12" s="58" customFormat="1" ht="12.75">
      <c r="H756" s="57"/>
      <c r="L756" s="57"/>
    </row>
    <row r="757" spans="8:12" s="58" customFormat="1" ht="12.75">
      <c r="H757" s="57"/>
      <c r="L757" s="57"/>
    </row>
    <row r="758" spans="8:12" s="58" customFormat="1" ht="12.75">
      <c r="H758" s="57"/>
      <c r="L758" s="57"/>
    </row>
    <row r="759" spans="8:12" s="58" customFormat="1" ht="12.75">
      <c r="H759" s="57"/>
      <c r="L759" s="57"/>
    </row>
    <row r="760" spans="8:12" s="58" customFormat="1" ht="12.75">
      <c r="H760" s="57"/>
      <c r="L760" s="57"/>
    </row>
    <row r="761" spans="8:12" s="58" customFormat="1" ht="12.75">
      <c r="H761" s="57"/>
      <c r="L761" s="57"/>
    </row>
    <row r="762" spans="8:12" s="58" customFormat="1" ht="12.75">
      <c r="H762" s="57"/>
      <c r="L762" s="57"/>
    </row>
    <row r="763" spans="8:12" s="58" customFormat="1" ht="12.75">
      <c r="H763" s="57"/>
      <c r="L763" s="57"/>
    </row>
    <row r="764" spans="8:12" s="58" customFormat="1" ht="12.75">
      <c r="H764" s="57"/>
      <c r="L764" s="57"/>
    </row>
    <row r="765" spans="8:12" s="58" customFormat="1" ht="12.75">
      <c r="H765" s="57"/>
      <c r="L765" s="57"/>
    </row>
    <row r="766" spans="8:12" s="58" customFormat="1" ht="12.75">
      <c r="H766" s="57"/>
      <c r="L766" s="57"/>
    </row>
    <row r="767" spans="8:12" s="58" customFormat="1" ht="12.75">
      <c r="H767" s="57"/>
      <c r="L767" s="57"/>
    </row>
    <row r="768" spans="8:12" s="58" customFormat="1" ht="12.75">
      <c r="H768" s="57"/>
      <c r="L768" s="57"/>
    </row>
    <row r="769" spans="8:12" s="58" customFormat="1" ht="12.75">
      <c r="H769" s="57"/>
      <c r="L769" s="57"/>
    </row>
    <row r="770" spans="8:12" s="58" customFormat="1" ht="12.75">
      <c r="H770" s="57"/>
      <c r="L770" s="57"/>
    </row>
    <row r="771" spans="8:12" s="58" customFormat="1" ht="12.75">
      <c r="H771" s="57"/>
      <c r="L771" s="57"/>
    </row>
    <row r="772" spans="8:12" s="58" customFormat="1" ht="12.75">
      <c r="H772" s="57"/>
      <c r="L772" s="57"/>
    </row>
    <row r="773" spans="8:12" s="58" customFormat="1" ht="12.75">
      <c r="H773" s="57"/>
      <c r="L773" s="57"/>
    </row>
    <row r="774" spans="8:12" s="58" customFormat="1" ht="12.75">
      <c r="H774" s="57"/>
      <c r="L774" s="57"/>
    </row>
    <row r="775" spans="8:12" s="58" customFormat="1" ht="12.75">
      <c r="H775" s="57"/>
      <c r="L775" s="57"/>
    </row>
    <row r="776" spans="8:12" s="58" customFormat="1" ht="12.75">
      <c r="H776" s="57"/>
      <c r="L776" s="57"/>
    </row>
    <row r="777" spans="8:12" s="58" customFormat="1" ht="12.75">
      <c r="H777" s="57"/>
      <c r="L777" s="57"/>
    </row>
    <row r="778" spans="8:12" s="58" customFormat="1" ht="12.75">
      <c r="H778" s="57"/>
      <c r="L778" s="57"/>
    </row>
    <row r="779" spans="8:12" s="58" customFormat="1" ht="12.75">
      <c r="H779" s="57"/>
      <c r="L779" s="57"/>
    </row>
    <row r="780" spans="8:12" s="58" customFormat="1" ht="12.75">
      <c r="H780" s="57"/>
      <c r="L780" s="57"/>
    </row>
    <row r="781" spans="8:12" s="58" customFormat="1" ht="12.75">
      <c r="H781" s="57"/>
      <c r="L781" s="57"/>
    </row>
    <row r="782" spans="8:12" s="58" customFormat="1" ht="12.75">
      <c r="H782" s="57"/>
      <c r="L782" s="57"/>
    </row>
    <row r="783" spans="8:12" s="58" customFormat="1" ht="12.75">
      <c r="H783" s="57"/>
      <c r="L783" s="57"/>
    </row>
    <row r="784" spans="8:12" s="58" customFormat="1" ht="12.75">
      <c r="H784" s="57"/>
      <c r="L784" s="57"/>
    </row>
    <row r="785" spans="8:12" s="58" customFormat="1" ht="12.75">
      <c r="H785" s="57"/>
      <c r="L785" s="57"/>
    </row>
    <row r="786" spans="8:12" s="58" customFormat="1" ht="12.75">
      <c r="H786" s="57"/>
      <c r="L786" s="57"/>
    </row>
    <row r="787" spans="8:12" s="58" customFormat="1" ht="12.75">
      <c r="H787" s="57"/>
      <c r="L787" s="57"/>
    </row>
    <row r="788" spans="8:12" s="58" customFormat="1" ht="12.75">
      <c r="H788" s="57"/>
      <c r="L788" s="57"/>
    </row>
    <row r="789" spans="8:12" s="58" customFormat="1" ht="12.75">
      <c r="H789" s="57"/>
      <c r="L789" s="57"/>
    </row>
    <row r="790" spans="8:12" s="58" customFormat="1" ht="12.75">
      <c r="H790" s="57"/>
      <c r="L790" s="57"/>
    </row>
    <row r="791" spans="8:12" s="58" customFormat="1" ht="12.75">
      <c r="H791" s="57"/>
      <c r="L791" s="57"/>
    </row>
    <row r="792" spans="8:12" s="58" customFormat="1" ht="12.75">
      <c r="H792" s="57"/>
      <c r="L792" s="57"/>
    </row>
    <row r="793" spans="8:12" s="58" customFormat="1" ht="12.75">
      <c r="H793" s="57"/>
      <c r="L793" s="57"/>
    </row>
    <row r="794" spans="8:12" s="58" customFormat="1" ht="12.75">
      <c r="H794" s="57"/>
      <c r="L794" s="57"/>
    </row>
    <row r="795" spans="8:12" s="58" customFormat="1" ht="12.75">
      <c r="H795" s="57"/>
      <c r="L795" s="57"/>
    </row>
    <row r="796" spans="8:12" s="58" customFormat="1" ht="12.75">
      <c r="H796" s="57"/>
      <c r="L796" s="57"/>
    </row>
    <row r="797" spans="8:12" s="58" customFormat="1" ht="12.75">
      <c r="H797" s="57"/>
      <c r="L797" s="57"/>
    </row>
    <row r="798" spans="8:12" s="58" customFormat="1" ht="12.75">
      <c r="H798" s="57"/>
      <c r="L798" s="57"/>
    </row>
    <row r="799" spans="8:12" s="58" customFormat="1" ht="12.75">
      <c r="H799" s="57"/>
      <c r="L799" s="57"/>
    </row>
    <row r="800" spans="8:12" s="58" customFormat="1" ht="12.75">
      <c r="H800" s="57"/>
      <c r="L800" s="57"/>
    </row>
    <row r="801" spans="8:12" s="58" customFormat="1" ht="12.75">
      <c r="H801" s="57"/>
      <c r="L801" s="57"/>
    </row>
    <row r="802" spans="8:12" s="58" customFormat="1" ht="12.75">
      <c r="H802" s="57"/>
      <c r="L802" s="57"/>
    </row>
    <row r="803" spans="8:12" s="58" customFormat="1" ht="12.75">
      <c r="H803" s="57"/>
      <c r="L803" s="57"/>
    </row>
    <row r="804" spans="8:12" s="58" customFormat="1" ht="12.75">
      <c r="H804" s="57"/>
      <c r="L804" s="57"/>
    </row>
    <row r="805" spans="8:12" s="58" customFormat="1" ht="12.75">
      <c r="H805" s="57"/>
      <c r="L805" s="57"/>
    </row>
    <row r="806" spans="8:12" s="58" customFormat="1" ht="12.75">
      <c r="H806" s="57"/>
      <c r="L806" s="57"/>
    </row>
    <row r="807" spans="8:12" s="58" customFormat="1" ht="12.75">
      <c r="H807" s="57"/>
      <c r="L807" s="57"/>
    </row>
    <row r="808" spans="8:12" s="58" customFormat="1" ht="12.75">
      <c r="H808" s="57"/>
      <c r="L808" s="57"/>
    </row>
    <row r="809" spans="8:12" s="58" customFormat="1" ht="12.75">
      <c r="H809" s="57"/>
      <c r="L809" s="57"/>
    </row>
    <row r="810" spans="8:12" s="58" customFormat="1" ht="12.75">
      <c r="H810" s="57"/>
      <c r="L810" s="57"/>
    </row>
    <row r="811" spans="8:12" s="58" customFormat="1" ht="12.75">
      <c r="H811" s="57"/>
      <c r="L811" s="57"/>
    </row>
    <row r="812" spans="8:12" s="58" customFormat="1" ht="12.75">
      <c r="H812" s="57"/>
      <c r="L812" s="57"/>
    </row>
    <row r="813" spans="8:12" s="58" customFormat="1" ht="12.75">
      <c r="H813" s="57"/>
      <c r="L813" s="57"/>
    </row>
    <row r="814" spans="8:12" s="58" customFormat="1" ht="12.75">
      <c r="H814" s="57"/>
      <c r="L814" s="57"/>
    </row>
    <row r="815" spans="8:12" s="58" customFormat="1" ht="12.75">
      <c r="H815" s="57"/>
      <c r="L815" s="57"/>
    </row>
    <row r="816" spans="8:12" s="58" customFormat="1" ht="12.75">
      <c r="H816" s="57"/>
      <c r="L816" s="57"/>
    </row>
    <row r="817" spans="8:12" s="58" customFormat="1" ht="12.75">
      <c r="H817" s="57"/>
      <c r="L817" s="57"/>
    </row>
    <row r="818" spans="8:12" s="58" customFormat="1" ht="12.75">
      <c r="H818" s="57"/>
      <c r="L818" s="57"/>
    </row>
    <row r="819" spans="8:12" s="58" customFormat="1" ht="12.75">
      <c r="H819" s="57"/>
      <c r="L819" s="57"/>
    </row>
    <row r="820" spans="8:12" s="58" customFormat="1" ht="12.75">
      <c r="H820" s="57"/>
      <c r="L820" s="57"/>
    </row>
    <row r="821" spans="8:12" s="58" customFormat="1" ht="12.75">
      <c r="H821" s="57"/>
      <c r="L821" s="57"/>
    </row>
    <row r="822" spans="8:12" s="58" customFormat="1" ht="12.75">
      <c r="H822" s="57"/>
      <c r="L822" s="57"/>
    </row>
    <row r="823" spans="8:12" s="58" customFormat="1" ht="12.75">
      <c r="H823" s="57"/>
      <c r="L823" s="57"/>
    </row>
    <row r="824" spans="8:12" s="58" customFormat="1" ht="12.75">
      <c r="H824" s="57"/>
      <c r="L824" s="57"/>
    </row>
    <row r="825" spans="8:12" s="58" customFormat="1" ht="12.75">
      <c r="H825" s="57"/>
      <c r="L825" s="57"/>
    </row>
    <row r="826" spans="8:12" s="58" customFormat="1" ht="12.75">
      <c r="H826" s="57"/>
      <c r="L826" s="57"/>
    </row>
    <row r="827" spans="8:12" s="58" customFormat="1" ht="12.75">
      <c r="H827" s="57"/>
      <c r="L827" s="57"/>
    </row>
    <row r="828" spans="8:12" s="58" customFormat="1" ht="12.75">
      <c r="H828" s="57"/>
      <c r="L828" s="57"/>
    </row>
    <row r="829" spans="8:12" s="58" customFormat="1" ht="12.75">
      <c r="H829" s="57"/>
      <c r="L829" s="57"/>
    </row>
    <row r="830" spans="8:12" s="58" customFormat="1" ht="12.75">
      <c r="H830" s="57"/>
      <c r="L830" s="57"/>
    </row>
    <row r="831" spans="8:12" s="58" customFormat="1" ht="12.75">
      <c r="H831" s="57"/>
      <c r="L831" s="57"/>
    </row>
    <row r="832" spans="8:12" s="58" customFormat="1" ht="12.75">
      <c r="H832" s="57"/>
      <c r="L832" s="57"/>
    </row>
    <row r="833" spans="8:12" s="58" customFormat="1" ht="12.75">
      <c r="H833" s="57"/>
      <c r="L833" s="57"/>
    </row>
    <row r="834" spans="8:12" s="58" customFormat="1" ht="12.75">
      <c r="H834" s="57"/>
      <c r="L834" s="57"/>
    </row>
    <row r="835" spans="8:12" s="58" customFormat="1" ht="12.75">
      <c r="H835" s="57"/>
      <c r="L835" s="57"/>
    </row>
    <row r="836" spans="8:12" s="58" customFormat="1" ht="12.75">
      <c r="H836" s="57"/>
      <c r="L836" s="57"/>
    </row>
    <row r="837" spans="8:12" s="58" customFormat="1" ht="12.75">
      <c r="H837" s="57"/>
      <c r="L837" s="57"/>
    </row>
    <row r="838" spans="8:12" s="58" customFormat="1" ht="12.75">
      <c r="H838" s="57"/>
      <c r="L838" s="57"/>
    </row>
    <row r="839" spans="8:12" s="58" customFormat="1" ht="12.75">
      <c r="H839" s="57"/>
      <c r="L839" s="57"/>
    </row>
    <row r="840" spans="8:12" s="58" customFormat="1" ht="12.75">
      <c r="H840" s="57"/>
      <c r="L840" s="57"/>
    </row>
    <row r="841" spans="8:12" s="58" customFormat="1" ht="12.75">
      <c r="H841" s="57"/>
      <c r="L841" s="57"/>
    </row>
    <row r="842" spans="8:12" s="58" customFormat="1" ht="12.75">
      <c r="H842" s="57"/>
      <c r="L842" s="57"/>
    </row>
    <row r="843" spans="8:12" s="58" customFormat="1" ht="12.75">
      <c r="H843" s="57"/>
      <c r="L843" s="57"/>
    </row>
    <row r="844" spans="8:12" s="58" customFormat="1" ht="12.75">
      <c r="H844" s="57"/>
      <c r="L844" s="57"/>
    </row>
    <row r="845" spans="8:12" s="58" customFormat="1" ht="12.75">
      <c r="H845" s="57"/>
      <c r="L845" s="57"/>
    </row>
    <row r="846" spans="8:12" s="58" customFormat="1" ht="12.75">
      <c r="H846" s="57"/>
      <c r="L846" s="57"/>
    </row>
    <row r="847" spans="8:12" s="58" customFormat="1" ht="12.75">
      <c r="H847" s="57"/>
      <c r="L847" s="57"/>
    </row>
    <row r="848" spans="8:12" s="58" customFormat="1" ht="12.75">
      <c r="H848" s="57"/>
      <c r="L848" s="57"/>
    </row>
    <row r="849" spans="8:12" s="58" customFormat="1" ht="12.75">
      <c r="H849" s="57"/>
      <c r="L849" s="57"/>
    </row>
    <row r="850" spans="8:12" s="58" customFormat="1" ht="12.75">
      <c r="H850" s="57"/>
      <c r="L850" s="57"/>
    </row>
    <row r="851" spans="8:12" s="58" customFormat="1" ht="12.75">
      <c r="H851" s="57"/>
      <c r="L851" s="57"/>
    </row>
    <row r="852" spans="8:12" s="58" customFormat="1" ht="12.75">
      <c r="H852" s="57"/>
      <c r="L852" s="57"/>
    </row>
    <row r="853" spans="8:12" s="58" customFormat="1" ht="12.75">
      <c r="H853" s="57"/>
      <c r="L853" s="57"/>
    </row>
    <row r="854" spans="8:12" s="58" customFormat="1" ht="12.75">
      <c r="H854" s="57"/>
      <c r="L854" s="57"/>
    </row>
    <row r="855" spans="8:12" s="58" customFormat="1" ht="12.75">
      <c r="H855" s="57"/>
      <c r="L855" s="57"/>
    </row>
    <row r="856" spans="8:12" s="58" customFormat="1" ht="12.75">
      <c r="H856" s="57"/>
      <c r="L856" s="57"/>
    </row>
    <row r="857" spans="8:12" s="58" customFormat="1" ht="12.75">
      <c r="H857" s="57"/>
      <c r="L857" s="57"/>
    </row>
    <row r="858" spans="8:12" s="58" customFormat="1" ht="12.75">
      <c r="H858" s="57"/>
      <c r="L858" s="57"/>
    </row>
    <row r="859" spans="8:12" s="58" customFormat="1" ht="12.75">
      <c r="H859" s="57"/>
      <c r="L859" s="57"/>
    </row>
    <row r="860" spans="8:12" s="58" customFormat="1" ht="12.75">
      <c r="H860" s="57"/>
      <c r="L860" s="57"/>
    </row>
    <row r="861" spans="8:12" s="58" customFormat="1" ht="12.75">
      <c r="H861" s="57"/>
      <c r="L861" s="57"/>
    </row>
    <row r="862" spans="8:12" s="58" customFormat="1" ht="12.75">
      <c r="H862" s="57"/>
      <c r="L862" s="57"/>
    </row>
    <row r="863" spans="8:12" s="58" customFormat="1" ht="12.75">
      <c r="H863" s="57"/>
      <c r="L863" s="57"/>
    </row>
    <row r="864" spans="8:12" s="58" customFormat="1" ht="12.75">
      <c r="H864" s="57"/>
      <c r="L864" s="57"/>
    </row>
    <row r="865" spans="8:12" s="58" customFormat="1" ht="12.75">
      <c r="H865" s="57"/>
      <c r="L865" s="57"/>
    </row>
    <row r="866" spans="8:12" s="58" customFormat="1" ht="12.75">
      <c r="H866" s="57"/>
      <c r="L866" s="57"/>
    </row>
    <row r="867" spans="8:12" s="58" customFormat="1" ht="12.75">
      <c r="H867" s="57"/>
      <c r="L867" s="57"/>
    </row>
    <row r="868" spans="8:12" s="58" customFormat="1" ht="12.75">
      <c r="H868" s="57"/>
      <c r="L868" s="57"/>
    </row>
    <row r="869" spans="8:12" s="58" customFormat="1" ht="12.75">
      <c r="H869" s="57"/>
      <c r="L869" s="57"/>
    </row>
    <row r="870" spans="8:12" s="58" customFormat="1" ht="12.75">
      <c r="H870" s="57"/>
      <c r="L870" s="57"/>
    </row>
    <row r="871" spans="8:12" s="58" customFormat="1" ht="12.75">
      <c r="H871" s="57"/>
      <c r="L871" s="57"/>
    </row>
    <row r="872" spans="8:12" s="58" customFormat="1" ht="12.75">
      <c r="H872" s="57"/>
      <c r="L872" s="57"/>
    </row>
    <row r="873" spans="8:12" s="58" customFormat="1" ht="12.75">
      <c r="H873" s="57"/>
      <c r="L873" s="57"/>
    </row>
    <row r="874" spans="8:12" s="58" customFormat="1" ht="12.75">
      <c r="H874" s="57"/>
      <c r="L874" s="57"/>
    </row>
    <row r="875" spans="8:12" s="58" customFormat="1" ht="12.75">
      <c r="H875" s="57"/>
      <c r="L875" s="57"/>
    </row>
    <row r="876" spans="8:12" s="58" customFormat="1" ht="12.75">
      <c r="H876" s="57"/>
      <c r="L876" s="57"/>
    </row>
    <row r="877" spans="8:12" s="58" customFormat="1" ht="12.75">
      <c r="H877" s="57"/>
      <c r="L877" s="57"/>
    </row>
    <row r="878" spans="8:12" s="58" customFormat="1" ht="12.75">
      <c r="H878" s="57"/>
      <c r="L878" s="57"/>
    </row>
    <row r="879" spans="8:12" s="58" customFormat="1" ht="12.75">
      <c r="H879" s="57"/>
      <c r="L879" s="57"/>
    </row>
    <row r="880" spans="8:12" s="58" customFormat="1" ht="12.75">
      <c r="H880" s="57"/>
      <c r="L880" s="57"/>
    </row>
    <row r="881" spans="8:12" s="58" customFormat="1" ht="12.75">
      <c r="H881" s="57"/>
      <c r="L881" s="57"/>
    </row>
    <row r="882" spans="8:12" s="58" customFormat="1" ht="12.75">
      <c r="H882" s="57"/>
      <c r="L882" s="57"/>
    </row>
    <row r="883" spans="8:12" s="58" customFormat="1" ht="12.75">
      <c r="H883" s="57"/>
      <c r="L883" s="57"/>
    </row>
    <row r="884" spans="8:12" s="58" customFormat="1" ht="12.75">
      <c r="H884" s="57"/>
      <c r="L884" s="57"/>
    </row>
    <row r="885" spans="8:12" s="58" customFormat="1" ht="12.75">
      <c r="H885" s="57"/>
      <c r="L885" s="57"/>
    </row>
    <row r="886" spans="8:12" s="58" customFormat="1" ht="12.75">
      <c r="H886" s="57"/>
      <c r="L886" s="57"/>
    </row>
    <row r="887" spans="8:12" s="58" customFormat="1" ht="12.75">
      <c r="H887" s="57"/>
      <c r="L887" s="57"/>
    </row>
    <row r="888" spans="8:12" s="58" customFormat="1" ht="12.75">
      <c r="H888" s="57"/>
      <c r="L888" s="57"/>
    </row>
    <row r="889" spans="8:12" s="58" customFormat="1" ht="12.75">
      <c r="H889" s="57"/>
      <c r="L889" s="57"/>
    </row>
    <row r="890" spans="8:12" s="58" customFormat="1" ht="12.75">
      <c r="H890" s="57"/>
      <c r="L890" s="57"/>
    </row>
    <row r="891" spans="8:12" s="58" customFormat="1" ht="12.75">
      <c r="H891" s="57"/>
      <c r="L891" s="57"/>
    </row>
    <row r="892" spans="8:12" s="58" customFormat="1" ht="12.75">
      <c r="H892" s="57"/>
      <c r="L892" s="57"/>
    </row>
    <row r="893" spans="8:12" s="58" customFormat="1" ht="12.75">
      <c r="H893" s="57"/>
      <c r="L893" s="57"/>
    </row>
    <row r="894" spans="8:12" s="58" customFormat="1" ht="12.75">
      <c r="H894" s="57"/>
      <c r="L894" s="57"/>
    </row>
    <row r="895" spans="8:12" s="58" customFormat="1" ht="12.75">
      <c r="H895" s="57"/>
      <c r="L895" s="57"/>
    </row>
    <row r="896" spans="8:12" s="58" customFormat="1" ht="12.75">
      <c r="H896" s="57"/>
      <c r="L896" s="57"/>
    </row>
    <row r="897" spans="8:12" s="58" customFormat="1" ht="12.75">
      <c r="H897" s="57"/>
      <c r="L897" s="57"/>
    </row>
    <row r="898" spans="8:12" s="58" customFormat="1" ht="12.75">
      <c r="H898" s="57"/>
      <c r="L898" s="57"/>
    </row>
    <row r="899" spans="8:12" s="58" customFormat="1" ht="12.75">
      <c r="H899" s="57"/>
      <c r="L899" s="57"/>
    </row>
    <row r="900" spans="8:12" s="58" customFormat="1" ht="12.75">
      <c r="H900" s="57"/>
      <c r="L900" s="57"/>
    </row>
    <row r="901" spans="8:12" s="58" customFormat="1" ht="12.75">
      <c r="H901" s="57"/>
      <c r="L901" s="57"/>
    </row>
    <row r="902" spans="8:12" s="58" customFormat="1" ht="12.75">
      <c r="H902" s="57"/>
      <c r="L902" s="57"/>
    </row>
    <row r="903" spans="8:12" s="58" customFormat="1" ht="12.75">
      <c r="H903" s="57"/>
      <c r="L903" s="57"/>
    </row>
    <row r="904" spans="8:12" s="58" customFormat="1" ht="12.75">
      <c r="H904" s="57"/>
      <c r="L904" s="57"/>
    </row>
    <row r="905" spans="8:12" s="58" customFormat="1" ht="12.75">
      <c r="H905" s="57"/>
      <c r="L905" s="57"/>
    </row>
    <row r="906" spans="8:12" s="58" customFormat="1" ht="12.75">
      <c r="H906" s="57"/>
      <c r="L906" s="57"/>
    </row>
    <row r="907" spans="8:12" s="58" customFormat="1" ht="12.75">
      <c r="H907" s="57"/>
      <c r="L907" s="57"/>
    </row>
    <row r="908" spans="8:12" s="58" customFormat="1" ht="12.75">
      <c r="H908" s="57"/>
      <c r="L908" s="57"/>
    </row>
    <row r="909" spans="8:12" s="58" customFormat="1" ht="12.75">
      <c r="H909" s="57"/>
      <c r="L909" s="57"/>
    </row>
    <row r="910" spans="8:12" s="58" customFormat="1" ht="12.75">
      <c r="H910" s="57"/>
      <c r="L910" s="57"/>
    </row>
    <row r="911" spans="8:12" s="58" customFormat="1" ht="12.75">
      <c r="H911" s="57"/>
      <c r="L911" s="57"/>
    </row>
    <row r="912" spans="8:12" s="58" customFormat="1" ht="12.75">
      <c r="H912" s="57"/>
      <c r="L912" s="57"/>
    </row>
    <row r="913" spans="8:12" s="58" customFormat="1" ht="12.75">
      <c r="H913" s="57"/>
      <c r="L913" s="57"/>
    </row>
    <row r="914" spans="8:12" s="58" customFormat="1" ht="12.75">
      <c r="H914" s="57"/>
      <c r="L914" s="57"/>
    </row>
    <row r="915" spans="8:12" s="58" customFormat="1" ht="12.75">
      <c r="H915" s="57"/>
      <c r="L915" s="57"/>
    </row>
    <row r="916" spans="8:12" s="58" customFormat="1" ht="12.75">
      <c r="H916" s="57"/>
      <c r="L916" s="57"/>
    </row>
    <row r="917" spans="8:12" s="58" customFormat="1" ht="12.75">
      <c r="H917" s="57"/>
      <c r="L917" s="57"/>
    </row>
    <row r="918" spans="8:12" s="58" customFormat="1" ht="12.75">
      <c r="H918" s="57"/>
      <c r="L918" s="57"/>
    </row>
    <row r="919" spans="8:12" s="58" customFormat="1" ht="12.75">
      <c r="H919" s="57"/>
      <c r="L919" s="57"/>
    </row>
    <row r="920" spans="8:12" s="58" customFormat="1" ht="12.75">
      <c r="H920" s="57"/>
      <c r="L920" s="57"/>
    </row>
    <row r="921" spans="8:12" s="58" customFormat="1" ht="12.75">
      <c r="H921" s="57"/>
      <c r="L921" s="57"/>
    </row>
    <row r="922" spans="8:12" s="58" customFormat="1" ht="12.75">
      <c r="H922" s="57"/>
      <c r="L922" s="57"/>
    </row>
    <row r="923" spans="8:12" s="58" customFormat="1" ht="12.75">
      <c r="H923" s="57"/>
      <c r="L923" s="57"/>
    </row>
    <row r="924" spans="8:12" s="58" customFormat="1" ht="12.75">
      <c r="H924" s="57"/>
      <c r="L924" s="57"/>
    </row>
    <row r="925" spans="8:12" s="58" customFormat="1" ht="12.75">
      <c r="H925" s="57"/>
      <c r="L925" s="57"/>
    </row>
    <row r="926" spans="8:12" s="58" customFormat="1" ht="12.75">
      <c r="H926" s="57"/>
      <c r="L926" s="57"/>
    </row>
    <row r="927" spans="8:12" s="58" customFormat="1" ht="12.75">
      <c r="H927" s="57"/>
      <c r="L927" s="57"/>
    </row>
    <row r="928" spans="8:12" s="58" customFormat="1" ht="12.75">
      <c r="H928" s="57"/>
      <c r="L928" s="57"/>
    </row>
    <row r="929" spans="8:12" s="58" customFormat="1" ht="12.75">
      <c r="H929" s="57"/>
      <c r="L929" s="57"/>
    </row>
    <row r="930" spans="8:12" s="58" customFormat="1" ht="12.75">
      <c r="H930" s="57"/>
      <c r="L930" s="57"/>
    </row>
    <row r="931" spans="8:12" s="58" customFormat="1" ht="12.75">
      <c r="H931" s="57"/>
      <c r="L931" s="57"/>
    </row>
    <row r="932" spans="8:12" s="58" customFormat="1" ht="12.75">
      <c r="H932" s="57"/>
      <c r="L932" s="57"/>
    </row>
    <row r="933" spans="8:12" s="58" customFormat="1" ht="12.75">
      <c r="H933" s="57"/>
      <c r="L933" s="57"/>
    </row>
    <row r="934" spans="8:12" s="58" customFormat="1" ht="12.75">
      <c r="H934" s="57"/>
      <c r="L934" s="57"/>
    </row>
    <row r="935" spans="8:12" s="58" customFormat="1" ht="12.75">
      <c r="H935" s="57"/>
      <c r="L935" s="57"/>
    </row>
    <row r="936" spans="8:12" s="58" customFormat="1" ht="12.75">
      <c r="H936" s="57"/>
      <c r="L936" s="57"/>
    </row>
    <row r="937" spans="8:12" s="58" customFormat="1" ht="12.75">
      <c r="H937" s="57"/>
      <c r="L937" s="57"/>
    </row>
    <row r="938" spans="8:12" s="58" customFormat="1" ht="12.75">
      <c r="H938" s="57"/>
      <c r="L938" s="57"/>
    </row>
    <row r="939" spans="8:12" s="58" customFormat="1" ht="12.75">
      <c r="H939" s="57"/>
      <c r="L939" s="57"/>
    </row>
    <row r="940" spans="8:12" s="58" customFormat="1" ht="12.75">
      <c r="H940" s="57"/>
      <c r="L940" s="57"/>
    </row>
    <row r="941" spans="8:12" s="58" customFormat="1" ht="12.75">
      <c r="H941" s="57"/>
      <c r="L941" s="57"/>
    </row>
    <row r="942" spans="8:12" s="58" customFormat="1" ht="12.75">
      <c r="H942" s="57"/>
      <c r="L942" s="57"/>
    </row>
    <row r="943" spans="8:12" s="58" customFormat="1" ht="12.75">
      <c r="H943" s="57"/>
      <c r="L943" s="57"/>
    </row>
    <row r="944" spans="8:12" s="58" customFormat="1" ht="12.75">
      <c r="H944" s="57"/>
      <c r="L944" s="57"/>
    </row>
    <row r="945" spans="8:12" s="58" customFormat="1" ht="12.75">
      <c r="H945" s="57"/>
      <c r="L945" s="57"/>
    </row>
    <row r="946" spans="8:12" s="58" customFormat="1" ht="12.75">
      <c r="H946" s="57"/>
      <c r="L946" s="57"/>
    </row>
    <row r="947" spans="8:12" s="58" customFormat="1" ht="12.75">
      <c r="H947" s="57"/>
      <c r="L947" s="57"/>
    </row>
    <row r="948" spans="8:12" s="58" customFormat="1" ht="12.75">
      <c r="H948" s="57"/>
      <c r="L948" s="57"/>
    </row>
    <row r="949" spans="8:12" s="58" customFormat="1" ht="12.75">
      <c r="H949" s="57"/>
      <c r="L949" s="57"/>
    </row>
    <row r="950" spans="8:12" s="58" customFormat="1" ht="12.75">
      <c r="H950" s="57"/>
      <c r="L950" s="57"/>
    </row>
    <row r="951" spans="8:12" s="58" customFormat="1" ht="12.75">
      <c r="H951" s="57"/>
      <c r="L951" s="57"/>
    </row>
    <row r="952" spans="8:12" s="58" customFormat="1" ht="12.75">
      <c r="H952" s="57"/>
      <c r="L952" s="57"/>
    </row>
    <row r="953" spans="8:12" s="58" customFormat="1" ht="12.75">
      <c r="H953" s="57"/>
      <c r="L953" s="57"/>
    </row>
    <row r="954" spans="8:12" s="58" customFormat="1" ht="12.75">
      <c r="H954" s="57"/>
      <c r="L954" s="57"/>
    </row>
    <row r="955" spans="8:12" s="58" customFormat="1" ht="12.75">
      <c r="H955" s="57"/>
      <c r="L955" s="57"/>
    </row>
    <row r="956" spans="8:12" s="58" customFormat="1" ht="12.75">
      <c r="H956" s="57"/>
      <c r="L956" s="57"/>
    </row>
    <row r="957" spans="8:12" s="58" customFormat="1" ht="12.75">
      <c r="H957" s="57"/>
      <c r="L957" s="57"/>
    </row>
    <row r="958" spans="8:12" s="58" customFormat="1" ht="12.75">
      <c r="H958" s="57"/>
      <c r="L958" s="57"/>
    </row>
    <row r="959" spans="8:12" s="58" customFormat="1" ht="12.75">
      <c r="H959" s="57"/>
      <c r="L959" s="57"/>
    </row>
    <row r="960" spans="8:12" s="58" customFormat="1" ht="12.75">
      <c r="H960" s="57"/>
      <c r="L960" s="57"/>
    </row>
    <row r="961" spans="8:12" s="58" customFormat="1" ht="12.75">
      <c r="H961" s="57"/>
      <c r="L961" s="57"/>
    </row>
    <row r="962" spans="8:12" s="58" customFormat="1" ht="12.75">
      <c r="H962" s="57"/>
      <c r="L962" s="57"/>
    </row>
    <row r="963" spans="8:12" s="58" customFormat="1" ht="12.75">
      <c r="H963" s="57"/>
      <c r="L963" s="57"/>
    </row>
    <row r="964" spans="8:12" s="58" customFormat="1" ht="12.75">
      <c r="H964" s="57"/>
      <c r="L964" s="57"/>
    </row>
    <row r="965" spans="8:12" s="58" customFormat="1" ht="12.75">
      <c r="H965" s="57"/>
      <c r="L965" s="57"/>
    </row>
    <row r="966" spans="8:12" s="58" customFormat="1" ht="12.75">
      <c r="H966" s="57"/>
      <c r="L966" s="57"/>
    </row>
    <row r="967" spans="8:12" s="58" customFormat="1" ht="12.75">
      <c r="H967" s="57"/>
      <c r="L967" s="57"/>
    </row>
    <row r="968" spans="8:12" s="58" customFormat="1" ht="12.75">
      <c r="H968" s="57"/>
      <c r="L968" s="57"/>
    </row>
    <row r="969" spans="8:12" s="58" customFormat="1" ht="12.75">
      <c r="H969" s="57"/>
      <c r="L969" s="57"/>
    </row>
    <row r="970" spans="8:12" s="58" customFormat="1" ht="12.75">
      <c r="H970" s="57"/>
      <c r="L970" s="57"/>
    </row>
    <row r="971" spans="8:12" s="58" customFormat="1" ht="12.75">
      <c r="H971" s="57"/>
      <c r="L971" s="57"/>
    </row>
    <row r="972" spans="8:12" s="58" customFormat="1" ht="12.75">
      <c r="H972" s="57"/>
      <c r="L972" s="57"/>
    </row>
    <row r="973" spans="8:12" s="58" customFormat="1" ht="12.75">
      <c r="H973" s="57"/>
      <c r="L973" s="57"/>
    </row>
    <row r="974" spans="8:12" s="58" customFormat="1" ht="12.75">
      <c r="H974" s="57"/>
      <c r="L974" s="57"/>
    </row>
    <row r="975" spans="8:12" s="58" customFormat="1" ht="12.75">
      <c r="H975" s="57"/>
      <c r="L975" s="57"/>
    </row>
    <row r="976" spans="8:12" s="58" customFormat="1" ht="12.75">
      <c r="H976" s="57"/>
      <c r="L976" s="57"/>
    </row>
    <row r="977" spans="8:12" s="58" customFormat="1" ht="12.75">
      <c r="H977" s="57"/>
      <c r="L977" s="57"/>
    </row>
    <row r="978" spans="8:12" s="58" customFormat="1" ht="12.75">
      <c r="H978" s="57"/>
      <c r="L978" s="57"/>
    </row>
    <row r="979" spans="8:12" s="58" customFormat="1" ht="12.75">
      <c r="H979" s="57"/>
      <c r="L979" s="57"/>
    </row>
    <row r="980" spans="8:12" s="58" customFormat="1" ht="12.75">
      <c r="H980" s="57"/>
      <c r="L980" s="57"/>
    </row>
    <row r="981" spans="8:12" s="58" customFormat="1" ht="12.75">
      <c r="H981" s="57"/>
      <c r="L981" s="57"/>
    </row>
    <row r="982" spans="8:12" s="58" customFormat="1" ht="12.75">
      <c r="H982" s="57"/>
      <c r="L982" s="57"/>
    </row>
    <row r="983" spans="8:12" s="58" customFormat="1" ht="12.75">
      <c r="H983" s="57"/>
      <c r="L983" s="57"/>
    </row>
    <row r="984" spans="8:12" s="58" customFormat="1" ht="12.75">
      <c r="H984" s="57"/>
      <c r="L984" s="57"/>
    </row>
    <row r="985" spans="8:12" s="58" customFormat="1" ht="12.75">
      <c r="H985" s="57"/>
      <c r="L985" s="57"/>
    </row>
    <row r="986" spans="8:12" s="58" customFormat="1" ht="12.75">
      <c r="H986" s="57"/>
      <c r="L986" s="57"/>
    </row>
    <row r="987" spans="8:12" s="58" customFormat="1" ht="12.75">
      <c r="H987" s="57"/>
      <c r="L987" s="57"/>
    </row>
    <row r="988" spans="8:12" s="58" customFormat="1" ht="12.75">
      <c r="H988" s="57"/>
      <c r="L988" s="57"/>
    </row>
    <row r="989" spans="8:12" s="58" customFormat="1" ht="12.75">
      <c r="H989" s="57"/>
      <c r="L989" s="57"/>
    </row>
    <row r="990" spans="8:12" s="58" customFormat="1" ht="12.75">
      <c r="H990" s="57"/>
      <c r="L990" s="57"/>
    </row>
    <row r="991" spans="8:12" s="58" customFormat="1" ht="12.75">
      <c r="H991" s="57"/>
      <c r="L991" s="57"/>
    </row>
    <row r="992" spans="8:12" s="58" customFormat="1" ht="12.75">
      <c r="H992" s="57"/>
      <c r="L992" s="57"/>
    </row>
    <row r="993" spans="8:12" s="58" customFormat="1" ht="12.75">
      <c r="H993" s="57"/>
      <c r="L993" s="57"/>
    </row>
    <row r="994" spans="8:12" s="58" customFormat="1" ht="12.75">
      <c r="H994" s="57"/>
      <c r="L994" s="57"/>
    </row>
    <row r="995" spans="8:12" s="58" customFormat="1" ht="12.75">
      <c r="H995" s="57"/>
      <c r="L995" s="57"/>
    </row>
    <row r="996" spans="8:12" s="58" customFormat="1" ht="12.75">
      <c r="H996" s="57"/>
      <c r="L996" s="57"/>
    </row>
    <row r="997" spans="8:12" s="58" customFormat="1" ht="12.75">
      <c r="H997" s="57"/>
      <c r="L997" s="57"/>
    </row>
    <row r="998" spans="8:12" s="58" customFormat="1" ht="12.75">
      <c r="H998" s="57"/>
      <c r="L998" s="57"/>
    </row>
    <row r="999" spans="8:12" s="58" customFormat="1" ht="12.75">
      <c r="H999" s="57"/>
      <c r="L999" s="57"/>
    </row>
    <row r="1000" spans="8:12" s="58" customFormat="1" ht="12.75">
      <c r="H1000" s="57"/>
      <c r="L1000" s="57"/>
    </row>
    <row r="1001" spans="8:12" s="58" customFormat="1" ht="12.75">
      <c r="H1001" s="57"/>
      <c r="L1001" s="57"/>
    </row>
    <row r="1002" spans="8:12" s="58" customFormat="1" ht="12.75">
      <c r="H1002" s="57"/>
      <c r="L1002" s="57"/>
    </row>
    <row r="1003" spans="8:12" s="58" customFormat="1" ht="12.75">
      <c r="H1003" s="57"/>
      <c r="L1003" s="57"/>
    </row>
    <row r="1004" spans="8:12" s="58" customFormat="1" ht="12.75">
      <c r="H1004" s="57"/>
      <c r="L1004" s="57"/>
    </row>
    <row r="1005" spans="8:12" s="58" customFormat="1" ht="12.75">
      <c r="H1005" s="57"/>
      <c r="L1005" s="57"/>
    </row>
    <row r="1006" spans="8:12" s="58" customFormat="1" ht="12.75">
      <c r="H1006" s="57"/>
      <c r="L1006" s="57"/>
    </row>
    <row r="1007" spans="8:12" s="58" customFormat="1" ht="12.75">
      <c r="H1007" s="57"/>
      <c r="L1007" s="57"/>
    </row>
    <row r="1008" spans="8:12" s="58" customFormat="1" ht="12.75">
      <c r="H1008" s="57"/>
      <c r="L1008" s="57"/>
    </row>
    <row r="1009" spans="8:12" s="58" customFormat="1" ht="12.75">
      <c r="H1009" s="57"/>
      <c r="L1009" s="57"/>
    </row>
    <row r="1010" spans="8:12" s="58" customFormat="1" ht="12.75">
      <c r="H1010" s="57"/>
      <c r="L1010" s="57"/>
    </row>
    <row r="1011" spans="8:12" s="58" customFormat="1" ht="12.75">
      <c r="H1011" s="57"/>
      <c r="L1011" s="57"/>
    </row>
    <row r="1012" spans="8:12" s="58" customFormat="1" ht="12.75">
      <c r="H1012" s="57"/>
      <c r="L1012" s="57"/>
    </row>
    <row r="1013" spans="8:12" s="58" customFormat="1" ht="12.75">
      <c r="H1013" s="57"/>
      <c r="L1013" s="57"/>
    </row>
    <row r="1014" spans="8:12" s="58" customFormat="1" ht="12.75">
      <c r="H1014" s="57"/>
      <c r="L1014" s="57"/>
    </row>
    <row r="1015" spans="8:12" s="58" customFormat="1" ht="12.75">
      <c r="H1015" s="57"/>
      <c r="L1015" s="57"/>
    </row>
    <row r="1016" spans="8:12" s="58" customFormat="1" ht="12.75">
      <c r="H1016" s="57"/>
      <c r="L1016" s="57"/>
    </row>
    <row r="1017" spans="8:12" s="58" customFormat="1" ht="12.75">
      <c r="H1017" s="57"/>
      <c r="L1017" s="57"/>
    </row>
    <row r="1018" spans="8:12" s="58" customFormat="1" ht="12.75">
      <c r="H1018" s="57"/>
      <c r="L1018" s="57"/>
    </row>
    <row r="1019" spans="8:12" s="58" customFormat="1" ht="12.75">
      <c r="H1019" s="57"/>
      <c r="L1019" s="57"/>
    </row>
    <row r="1020" spans="8:12" s="58" customFormat="1" ht="12.75">
      <c r="H1020" s="57"/>
      <c r="L1020" s="57"/>
    </row>
    <row r="1021" spans="8:12" s="58" customFormat="1" ht="12.75">
      <c r="H1021" s="57"/>
      <c r="L1021" s="57"/>
    </row>
    <row r="1022" spans="8:12" s="58" customFormat="1" ht="12.75">
      <c r="H1022" s="57"/>
      <c r="L1022" s="57"/>
    </row>
    <row r="1023" spans="8:12" s="58" customFormat="1" ht="12.75">
      <c r="H1023" s="57"/>
      <c r="L1023" s="57"/>
    </row>
    <row r="1024" spans="8:12" s="58" customFormat="1" ht="12.75">
      <c r="H1024" s="57"/>
      <c r="L1024" s="57"/>
    </row>
    <row r="1025" spans="8:12" s="58" customFormat="1" ht="12.75">
      <c r="H1025" s="57"/>
      <c r="L1025" s="57"/>
    </row>
    <row r="1026" spans="8:12" s="58" customFormat="1" ht="12.75">
      <c r="H1026" s="57"/>
      <c r="L1026" s="57"/>
    </row>
    <row r="1027" spans="8:12" s="58" customFormat="1" ht="12.75">
      <c r="H1027" s="57"/>
      <c r="L1027" s="57"/>
    </row>
    <row r="1028" spans="8:12" s="58" customFormat="1" ht="12.75">
      <c r="H1028" s="57"/>
      <c r="L1028" s="57"/>
    </row>
    <row r="1029" spans="8:12" s="58" customFormat="1" ht="12.75">
      <c r="H1029" s="57"/>
      <c r="L1029" s="57"/>
    </row>
    <row r="1030" spans="8:12" s="58" customFormat="1" ht="12.75">
      <c r="H1030" s="57"/>
      <c r="L1030" s="57"/>
    </row>
    <row r="1031" spans="8:12" s="58" customFormat="1" ht="12.75">
      <c r="H1031" s="57"/>
      <c r="L1031" s="57"/>
    </row>
    <row r="1032" spans="8:12" s="58" customFormat="1" ht="12.75">
      <c r="H1032" s="57"/>
      <c r="L1032" s="57"/>
    </row>
    <row r="1033" spans="8:12" s="58" customFormat="1" ht="12.75">
      <c r="H1033" s="57"/>
      <c r="L1033" s="57"/>
    </row>
    <row r="1034" spans="8:12" s="58" customFormat="1" ht="12.75">
      <c r="H1034" s="57"/>
      <c r="L1034" s="57"/>
    </row>
    <row r="1035" spans="8:12" s="58" customFormat="1" ht="12.75">
      <c r="H1035" s="57"/>
      <c r="L1035" s="57"/>
    </row>
    <row r="1036" spans="8:12" s="58" customFormat="1" ht="12.75">
      <c r="H1036" s="57"/>
      <c r="L1036" s="57"/>
    </row>
    <row r="1037" spans="8:12" s="58" customFormat="1" ht="12.75">
      <c r="H1037" s="57"/>
      <c r="L1037" s="57"/>
    </row>
    <row r="1038" spans="8:12" s="58" customFormat="1" ht="12.75">
      <c r="H1038" s="57"/>
      <c r="L1038" s="57"/>
    </row>
    <row r="1039" spans="8:12" s="58" customFormat="1" ht="12.75">
      <c r="H1039" s="57"/>
      <c r="L1039" s="57"/>
    </row>
    <row r="1040" spans="8:12" s="58" customFormat="1" ht="12.75">
      <c r="H1040" s="57"/>
      <c r="L1040" s="57"/>
    </row>
    <row r="1041" spans="8:12" s="58" customFormat="1" ht="12.75">
      <c r="H1041" s="57"/>
      <c r="L1041" s="57"/>
    </row>
    <row r="1042" spans="8:12" s="58" customFormat="1" ht="12.75">
      <c r="H1042" s="57"/>
      <c r="L1042" s="57"/>
    </row>
    <row r="1043" spans="8:12" s="58" customFormat="1" ht="12.75">
      <c r="H1043" s="57"/>
      <c r="L1043" s="57"/>
    </row>
    <row r="1044" spans="8:12" s="58" customFormat="1" ht="12.75">
      <c r="H1044" s="57"/>
      <c r="L1044" s="57"/>
    </row>
    <row r="1045" spans="8:12" s="58" customFormat="1" ht="12.75">
      <c r="H1045" s="57"/>
      <c r="L1045" s="57"/>
    </row>
    <row r="1046" spans="8:12" s="58" customFormat="1" ht="12.75">
      <c r="H1046" s="57"/>
      <c r="L1046" s="57"/>
    </row>
    <row r="1047" spans="8:12" s="58" customFormat="1" ht="12.75">
      <c r="H1047" s="57"/>
      <c r="L1047" s="57"/>
    </row>
    <row r="1048" spans="8:12" s="58" customFormat="1" ht="12.75">
      <c r="H1048" s="57"/>
      <c r="L1048" s="57"/>
    </row>
    <row r="1049" spans="8:12" s="58" customFormat="1" ht="12.75">
      <c r="H1049" s="57"/>
      <c r="L1049" s="57"/>
    </row>
    <row r="1050" spans="8:12" s="58" customFormat="1" ht="12.75">
      <c r="H1050" s="57"/>
      <c r="L1050" s="57"/>
    </row>
    <row r="1051" spans="8:12" s="58" customFormat="1" ht="12.75">
      <c r="H1051" s="57"/>
      <c r="L1051" s="57"/>
    </row>
    <row r="1052" spans="8:12" s="58" customFormat="1" ht="12.75">
      <c r="H1052" s="57"/>
      <c r="L1052" s="57"/>
    </row>
    <row r="1053" spans="8:12" s="58" customFormat="1" ht="12.75">
      <c r="H1053" s="57"/>
      <c r="L1053" s="57"/>
    </row>
    <row r="1054" spans="8:12" s="58" customFormat="1" ht="12.75">
      <c r="H1054" s="57"/>
      <c r="L1054" s="57"/>
    </row>
    <row r="1055" spans="8:12" s="58" customFormat="1" ht="12.75">
      <c r="H1055" s="57"/>
      <c r="L1055" s="57"/>
    </row>
    <row r="1056" spans="8:12" s="58" customFormat="1" ht="12.75">
      <c r="H1056" s="57"/>
      <c r="L1056" s="57"/>
    </row>
    <row r="1057" spans="8:12" s="58" customFormat="1" ht="12.75">
      <c r="H1057" s="57"/>
      <c r="L1057" s="57"/>
    </row>
    <row r="1058" spans="8:12" s="58" customFormat="1" ht="12.75">
      <c r="H1058" s="57"/>
      <c r="L1058" s="57"/>
    </row>
    <row r="1059" spans="8:12" s="58" customFormat="1" ht="12.75">
      <c r="H1059" s="57"/>
      <c r="L1059" s="57"/>
    </row>
    <row r="1060" spans="8:12" s="58" customFormat="1" ht="12.75">
      <c r="H1060" s="57"/>
      <c r="L1060" s="57"/>
    </row>
    <row r="1061" spans="8:12" s="58" customFormat="1" ht="12.75">
      <c r="H1061" s="57"/>
      <c r="L1061" s="57"/>
    </row>
    <row r="1062" spans="8:12" s="58" customFormat="1" ht="12.75">
      <c r="H1062" s="57"/>
      <c r="L1062" s="57"/>
    </row>
    <row r="1063" spans="8:12" s="58" customFormat="1" ht="12.75">
      <c r="H1063" s="57"/>
      <c r="L1063" s="57"/>
    </row>
    <row r="1064" spans="8:12" s="58" customFormat="1" ht="12.75">
      <c r="H1064" s="57"/>
      <c r="L1064" s="57"/>
    </row>
    <row r="1065" spans="8:12" s="58" customFormat="1" ht="12.75">
      <c r="H1065" s="57"/>
      <c r="L1065" s="57"/>
    </row>
    <row r="1066" spans="8:12" s="58" customFormat="1" ht="12.75">
      <c r="H1066" s="57"/>
      <c r="L1066" s="57"/>
    </row>
    <row r="1067" spans="8:12" s="58" customFormat="1" ht="12.75">
      <c r="H1067" s="57"/>
      <c r="L1067" s="57"/>
    </row>
    <row r="1068" spans="8:12" s="58" customFormat="1" ht="12.75">
      <c r="H1068" s="57"/>
      <c r="L1068" s="57"/>
    </row>
    <row r="1069" spans="8:12" s="58" customFormat="1" ht="12.75">
      <c r="H1069" s="57"/>
      <c r="L1069" s="57"/>
    </row>
    <row r="1070" spans="8:12" s="58" customFormat="1" ht="12.75">
      <c r="H1070" s="57"/>
      <c r="L1070" s="57"/>
    </row>
    <row r="1071" spans="8:12" s="58" customFormat="1" ht="12.75">
      <c r="H1071" s="57"/>
      <c r="L1071" s="57"/>
    </row>
    <row r="1072" spans="8:12" s="58" customFormat="1" ht="12.75">
      <c r="H1072" s="57"/>
      <c r="L1072" s="57"/>
    </row>
    <row r="1073" spans="8:12" s="58" customFormat="1" ht="12.75">
      <c r="H1073" s="57"/>
      <c r="L1073" s="57"/>
    </row>
    <row r="1074" spans="8:12" s="58" customFormat="1" ht="12.75">
      <c r="H1074" s="57"/>
      <c r="L1074" s="57"/>
    </row>
    <row r="1075" spans="8:12" s="58" customFormat="1" ht="12.75">
      <c r="H1075" s="57"/>
      <c r="L1075" s="57"/>
    </row>
    <row r="1076" spans="8:12" s="58" customFormat="1" ht="12.75">
      <c r="H1076" s="57"/>
      <c r="L1076" s="57"/>
    </row>
    <row r="1077" spans="8:12" s="58" customFormat="1" ht="12.75">
      <c r="H1077" s="57"/>
      <c r="L1077" s="57"/>
    </row>
    <row r="1078" spans="8:12" s="58" customFormat="1" ht="12.75">
      <c r="H1078" s="57"/>
      <c r="L1078" s="57"/>
    </row>
    <row r="1079" spans="8:12" s="58" customFormat="1" ht="12.75">
      <c r="H1079" s="57"/>
      <c r="L1079" s="57"/>
    </row>
    <row r="1080" spans="8:12" s="58" customFormat="1" ht="12.75">
      <c r="H1080" s="57"/>
      <c r="L1080" s="57"/>
    </row>
    <row r="1081" spans="8:12" s="58" customFormat="1" ht="12.75">
      <c r="H1081" s="57"/>
      <c r="L1081" s="57"/>
    </row>
    <row r="1082" spans="8:12" s="58" customFormat="1" ht="12.75">
      <c r="H1082" s="57"/>
      <c r="L1082" s="57"/>
    </row>
    <row r="1083" spans="8:12" s="58" customFormat="1" ht="12.75">
      <c r="H1083" s="57"/>
      <c r="L1083" s="57"/>
    </row>
    <row r="1084" spans="8:12" s="58" customFormat="1" ht="12.75">
      <c r="H1084" s="57"/>
      <c r="L1084" s="57"/>
    </row>
    <row r="1085" spans="8:12" s="58" customFormat="1" ht="12.75">
      <c r="H1085" s="57"/>
      <c r="L1085" s="57"/>
    </row>
    <row r="1086" spans="8:12" s="58" customFormat="1" ht="12.75">
      <c r="H1086" s="57"/>
      <c r="L1086" s="57"/>
    </row>
    <row r="1087" spans="8:12" s="58" customFormat="1" ht="12.75">
      <c r="H1087" s="57"/>
      <c r="L1087" s="57"/>
    </row>
    <row r="1088" spans="8:12" s="58" customFormat="1" ht="12.75">
      <c r="H1088" s="57"/>
      <c r="L1088" s="57"/>
    </row>
    <row r="1089" spans="8:12" s="58" customFormat="1" ht="12.75">
      <c r="H1089" s="57"/>
      <c r="L1089" s="57"/>
    </row>
    <row r="1090" spans="8:12" s="58" customFormat="1" ht="12.75">
      <c r="H1090" s="57"/>
      <c r="L1090" s="57"/>
    </row>
    <row r="1091" spans="8:12" s="58" customFormat="1" ht="12.75">
      <c r="H1091" s="57"/>
      <c r="L1091" s="57"/>
    </row>
    <row r="1092" spans="8:12" s="58" customFormat="1" ht="12.75">
      <c r="H1092" s="57"/>
      <c r="L1092" s="57"/>
    </row>
    <row r="1093" spans="8:12" s="58" customFormat="1" ht="12.75">
      <c r="H1093" s="57"/>
      <c r="L1093" s="57"/>
    </row>
    <row r="1094" spans="8:12" s="58" customFormat="1" ht="12.75">
      <c r="H1094" s="57"/>
      <c r="L1094" s="57"/>
    </row>
    <row r="1095" spans="8:12" s="58" customFormat="1" ht="12.75">
      <c r="H1095" s="57"/>
      <c r="L1095" s="57"/>
    </row>
    <row r="1096" spans="8:12" s="58" customFormat="1" ht="12.75">
      <c r="H1096" s="57"/>
      <c r="L1096" s="57"/>
    </row>
    <row r="1097" spans="8:12" s="58" customFormat="1" ht="12.75">
      <c r="H1097" s="57"/>
      <c r="L1097" s="57"/>
    </row>
    <row r="1098" spans="8:12" s="58" customFormat="1" ht="12.75">
      <c r="H1098" s="57"/>
      <c r="L1098" s="57"/>
    </row>
    <row r="1099" spans="8:12" s="58" customFormat="1" ht="12.75">
      <c r="H1099" s="57"/>
      <c r="L1099" s="57"/>
    </row>
    <row r="1100" spans="8:12" s="58" customFormat="1" ht="12.75">
      <c r="H1100" s="57"/>
      <c r="L1100" s="57"/>
    </row>
    <row r="1101" spans="8:12" s="58" customFormat="1" ht="12.75">
      <c r="H1101" s="57"/>
      <c r="L1101" s="57"/>
    </row>
    <row r="1102" spans="8:12" s="58" customFormat="1" ht="12.75">
      <c r="H1102" s="57"/>
      <c r="L1102" s="57"/>
    </row>
    <row r="1103" spans="8:12" s="58" customFormat="1" ht="12.75">
      <c r="H1103" s="57"/>
      <c r="L1103" s="57"/>
    </row>
    <row r="1104" spans="8:12" s="58" customFormat="1" ht="12.75">
      <c r="H1104" s="57"/>
      <c r="L1104" s="57"/>
    </row>
    <row r="1105" spans="8:12" s="58" customFormat="1" ht="12.75">
      <c r="H1105" s="57"/>
      <c r="L1105" s="57"/>
    </row>
    <row r="1106" spans="8:12" s="58" customFormat="1" ht="12.75">
      <c r="H1106" s="57"/>
      <c r="L1106" s="57"/>
    </row>
    <row r="1107" spans="8:12" s="58" customFormat="1" ht="12.75">
      <c r="H1107" s="57"/>
      <c r="L1107" s="57"/>
    </row>
    <row r="1108" spans="8:12" s="58" customFormat="1" ht="12.75">
      <c r="H1108" s="57"/>
      <c r="L1108" s="57"/>
    </row>
    <row r="1109" spans="8:12" s="58" customFormat="1" ht="12.75">
      <c r="H1109" s="57"/>
      <c r="L1109" s="57"/>
    </row>
    <row r="1110" spans="8:12" s="58" customFormat="1" ht="12.75">
      <c r="H1110" s="57"/>
      <c r="L1110" s="57"/>
    </row>
    <row r="1111" spans="8:12" s="58" customFormat="1" ht="12.75">
      <c r="H1111" s="57"/>
      <c r="L1111" s="57"/>
    </row>
    <row r="1112" spans="8:12" s="58" customFormat="1" ht="12.75">
      <c r="H1112" s="57"/>
      <c r="L1112" s="57"/>
    </row>
    <row r="1113" spans="8:12" s="58" customFormat="1" ht="12.75">
      <c r="H1113" s="57"/>
      <c r="L1113" s="57"/>
    </row>
    <row r="1114" spans="8:12" s="58" customFormat="1" ht="12.75">
      <c r="H1114" s="57"/>
      <c r="L1114" s="57"/>
    </row>
    <row r="1115" spans="8:12" s="58" customFormat="1" ht="12.75">
      <c r="H1115" s="57"/>
      <c r="L1115" s="57"/>
    </row>
    <row r="1116" spans="8:12" s="58" customFormat="1" ht="12.75">
      <c r="H1116" s="57"/>
      <c r="L1116" s="57"/>
    </row>
    <row r="1117" spans="8:12" s="58" customFormat="1" ht="12.75">
      <c r="H1117" s="57"/>
      <c r="L1117" s="57"/>
    </row>
    <row r="1118" spans="8:12" s="58" customFormat="1" ht="12.75">
      <c r="H1118" s="57"/>
      <c r="L1118" s="57"/>
    </row>
    <row r="1119" spans="8:12" s="58" customFormat="1" ht="12.75">
      <c r="H1119" s="57"/>
      <c r="L1119" s="57"/>
    </row>
    <row r="1120" spans="8:12" s="58" customFormat="1" ht="12.75">
      <c r="H1120" s="57"/>
      <c r="L1120" s="57"/>
    </row>
    <row r="1121" spans="8:12" s="58" customFormat="1" ht="12.75">
      <c r="H1121" s="57"/>
      <c r="L1121" s="57"/>
    </row>
    <row r="1122" spans="8:12" s="58" customFormat="1" ht="12.75">
      <c r="H1122" s="57"/>
      <c r="L1122" s="57"/>
    </row>
    <row r="1123" spans="8:12" s="58" customFormat="1" ht="12.75">
      <c r="H1123" s="57"/>
      <c r="L1123" s="57"/>
    </row>
    <row r="1124" spans="8:12" s="58" customFormat="1" ht="12.75">
      <c r="H1124" s="57"/>
      <c r="L1124" s="57"/>
    </row>
    <row r="1125" spans="8:12" s="58" customFormat="1" ht="12.75">
      <c r="H1125" s="57"/>
      <c r="L1125" s="57"/>
    </row>
    <row r="1126" spans="8:12" s="58" customFormat="1" ht="12.75">
      <c r="H1126" s="57"/>
      <c r="L1126" s="57"/>
    </row>
    <row r="1127" spans="8:12" s="58" customFormat="1" ht="12.75">
      <c r="H1127" s="57"/>
      <c r="L1127" s="57"/>
    </row>
    <row r="1128" spans="8:12" s="58" customFormat="1" ht="12.75">
      <c r="H1128" s="57"/>
      <c r="L1128" s="57"/>
    </row>
    <row r="1129" spans="8:12" s="58" customFormat="1" ht="12.75">
      <c r="H1129" s="57"/>
      <c r="L1129" s="57"/>
    </row>
    <row r="1130" spans="8:12" s="58" customFormat="1" ht="12.75">
      <c r="H1130" s="57"/>
      <c r="L1130" s="57"/>
    </row>
    <row r="1131" spans="8:12" s="58" customFormat="1" ht="12.75">
      <c r="H1131" s="57"/>
      <c r="L1131" s="57"/>
    </row>
    <row r="1132" spans="8:12" s="58" customFormat="1" ht="12.75">
      <c r="H1132" s="57"/>
      <c r="L1132" s="57"/>
    </row>
    <row r="1133" spans="8:12" s="58" customFormat="1" ht="12.75">
      <c r="H1133" s="57"/>
      <c r="L1133" s="57"/>
    </row>
    <row r="1134" spans="8:12" s="58" customFormat="1" ht="12.75">
      <c r="H1134" s="57"/>
      <c r="L1134" s="57"/>
    </row>
    <row r="1135" spans="8:12" s="58" customFormat="1" ht="12.75">
      <c r="H1135" s="57"/>
      <c r="L1135" s="57"/>
    </row>
    <row r="1136" spans="8:12" s="58" customFormat="1" ht="12.75">
      <c r="H1136" s="57"/>
      <c r="L1136" s="57"/>
    </row>
    <row r="1137" spans="8:12" s="58" customFormat="1" ht="12.75">
      <c r="H1137" s="57"/>
      <c r="L1137" s="57"/>
    </row>
    <row r="1138" spans="8:12" s="58" customFormat="1" ht="12.75">
      <c r="H1138" s="57"/>
      <c r="L1138" s="57"/>
    </row>
    <row r="1139" spans="8:12" s="58" customFormat="1" ht="12.75">
      <c r="H1139" s="57"/>
      <c r="L1139" s="57"/>
    </row>
    <row r="1140" spans="8:12" s="58" customFormat="1" ht="12.75">
      <c r="H1140" s="57"/>
      <c r="L1140" s="57"/>
    </row>
    <row r="1141" spans="8:12" s="58" customFormat="1" ht="12.75">
      <c r="H1141" s="57"/>
      <c r="L1141" s="57"/>
    </row>
    <row r="1142" spans="8:12" s="58" customFormat="1" ht="12.75">
      <c r="H1142" s="57"/>
      <c r="L1142" s="57"/>
    </row>
    <row r="1143" spans="8:12" s="58" customFormat="1" ht="12.75">
      <c r="H1143" s="57"/>
      <c r="L1143" s="57"/>
    </row>
    <row r="1144" spans="8:12" s="58" customFormat="1" ht="12.75">
      <c r="H1144" s="57"/>
      <c r="L1144" s="57"/>
    </row>
    <row r="1145" spans="8:12" s="58" customFormat="1" ht="12.75">
      <c r="H1145" s="57"/>
      <c r="L1145" s="57"/>
    </row>
    <row r="1146" spans="8:12" s="58" customFormat="1" ht="12.75">
      <c r="H1146" s="57"/>
      <c r="L1146" s="57"/>
    </row>
    <row r="1147" spans="8:12" s="58" customFormat="1" ht="12.75">
      <c r="H1147" s="57"/>
      <c r="L1147" s="57"/>
    </row>
    <row r="1148" spans="8:12" s="58" customFormat="1" ht="12.75">
      <c r="H1148" s="57"/>
      <c r="L1148" s="57"/>
    </row>
    <row r="1149" spans="8:12" s="58" customFormat="1" ht="12.75">
      <c r="H1149" s="57"/>
      <c r="L1149" s="57"/>
    </row>
    <row r="1150" spans="8:12" s="58" customFormat="1" ht="12.75">
      <c r="H1150" s="57"/>
      <c r="L1150" s="57"/>
    </row>
    <row r="1151" spans="8:12" s="58" customFormat="1" ht="12.75">
      <c r="H1151" s="57"/>
      <c r="L1151" s="57"/>
    </row>
    <row r="1152" spans="8:12" s="58" customFormat="1" ht="12.75">
      <c r="H1152" s="57"/>
      <c r="L1152" s="57"/>
    </row>
    <row r="1153" spans="8:12" s="58" customFormat="1" ht="12.75">
      <c r="H1153" s="57"/>
      <c r="L1153" s="57"/>
    </row>
    <row r="1154" spans="8:12" s="58" customFormat="1" ht="12.75">
      <c r="H1154" s="57"/>
      <c r="L1154" s="57"/>
    </row>
    <row r="1155" spans="8:12" s="58" customFormat="1" ht="12.75">
      <c r="H1155" s="57"/>
      <c r="L1155" s="57"/>
    </row>
    <row r="1156" spans="8:12" s="58" customFormat="1" ht="12.75">
      <c r="H1156" s="57"/>
      <c r="L1156" s="57"/>
    </row>
    <row r="1157" spans="8:12" s="58" customFormat="1" ht="12.75">
      <c r="H1157" s="57"/>
      <c r="L1157" s="57"/>
    </row>
    <row r="1158" spans="8:12" s="58" customFormat="1" ht="12.75">
      <c r="H1158" s="57"/>
      <c r="L1158" s="57"/>
    </row>
    <row r="1159" spans="8:12" s="58" customFormat="1" ht="12.75">
      <c r="H1159" s="57"/>
      <c r="L1159" s="57"/>
    </row>
    <row r="1160" spans="8:12" s="58" customFormat="1" ht="12.75">
      <c r="H1160" s="57"/>
      <c r="L1160" s="57"/>
    </row>
    <row r="1161" spans="8:12" s="58" customFormat="1" ht="12.75">
      <c r="H1161" s="57"/>
      <c r="L1161" s="57"/>
    </row>
    <row r="1162" spans="8:12" s="58" customFormat="1" ht="12.75">
      <c r="H1162" s="57"/>
      <c r="L1162" s="57"/>
    </row>
    <row r="1163" spans="8:12" s="58" customFormat="1" ht="12.75">
      <c r="H1163" s="57"/>
      <c r="L1163" s="57"/>
    </row>
    <row r="1164" spans="8:12" s="58" customFormat="1" ht="12.75">
      <c r="H1164" s="57"/>
      <c r="L1164" s="57"/>
    </row>
    <row r="1165" spans="8:12" s="58" customFormat="1" ht="12.75">
      <c r="H1165" s="57"/>
      <c r="L1165" s="57"/>
    </row>
    <row r="1166" spans="8:12" s="58" customFormat="1" ht="12.75">
      <c r="H1166" s="57"/>
      <c r="L1166" s="57"/>
    </row>
    <row r="1167" spans="8:12" s="58" customFormat="1" ht="12.75">
      <c r="H1167" s="57"/>
      <c r="L1167" s="57"/>
    </row>
    <row r="1168" spans="8:12" s="58" customFormat="1" ht="12.75">
      <c r="H1168" s="57"/>
      <c r="L1168" s="57"/>
    </row>
    <row r="1169" spans="8:12" s="58" customFormat="1" ht="12.75">
      <c r="H1169" s="57"/>
      <c r="L1169" s="57"/>
    </row>
    <row r="1170" spans="8:12" s="58" customFormat="1" ht="12.75">
      <c r="H1170" s="57"/>
      <c r="L1170" s="57"/>
    </row>
    <row r="1171" spans="8:12" s="58" customFormat="1" ht="12.75">
      <c r="H1171" s="57"/>
      <c r="L1171" s="57"/>
    </row>
    <row r="1172" spans="8:12" s="58" customFormat="1" ht="12.75">
      <c r="H1172" s="57"/>
      <c r="L1172" s="57"/>
    </row>
    <row r="1173" spans="8:12" s="58" customFormat="1" ht="12.75">
      <c r="H1173" s="57"/>
      <c r="L1173" s="57"/>
    </row>
    <row r="1174" spans="8:12" s="58" customFormat="1" ht="12.75">
      <c r="H1174" s="57"/>
      <c r="L1174" s="57"/>
    </row>
    <row r="1175" spans="8:12" s="58" customFormat="1" ht="12.75">
      <c r="H1175" s="57"/>
      <c r="L1175" s="57"/>
    </row>
    <row r="1176" spans="8:12" s="58" customFormat="1" ht="12.75">
      <c r="H1176" s="57"/>
      <c r="L1176" s="57"/>
    </row>
    <row r="1177" spans="8:12" s="58" customFormat="1" ht="12.75">
      <c r="H1177" s="57"/>
      <c r="L1177" s="57"/>
    </row>
    <row r="1178" spans="8:12" s="58" customFormat="1" ht="12.75">
      <c r="H1178" s="57"/>
      <c r="L1178" s="57"/>
    </row>
    <row r="1179" spans="8:12" s="58" customFormat="1" ht="12.75">
      <c r="H1179" s="57"/>
      <c r="L1179" s="57"/>
    </row>
    <row r="1180" spans="8:12" s="58" customFormat="1" ht="12.75">
      <c r="H1180" s="57"/>
      <c r="L1180" s="57"/>
    </row>
    <row r="1181" spans="8:12" s="58" customFormat="1" ht="12.75">
      <c r="H1181" s="57"/>
      <c r="L1181" s="57"/>
    </row>
    <row r="1182" spans="8:12" s="58" customFormat="1" ht="12.75">
      <c r="H1182" s="57"/>
      <c r="L1182" s="57"/>
    </row>
    <row r="1183" spans="8:12" s="58" customFormat="1" ht="12.75">
      <c r="H1183" s="57"/>
      <c r="L1183" s="57"/>
    </row>
    <row r="1184" spans="8:12" s="58" customFormat="1" ht="12.75">
      <c r="H1184" s="57"/>
      <c r="L1184" s="57"/>
    </row>
    <row r="1185" spans="8:12" s="58" customFormat="1" ht="12.75">
      <c r="H1185" s="57"/>
      <c r="L1185" s="57"/>
    </row>
    <row r="1186" spans="8:12" s="58" customFormat="1" ht="12.75">
      <c r="H1186" s="57"/>
      <c r="L1186" s="57"/>
    </row>
    <row r="1187" spans="8:12" s="58" customFormat="1" ht="12.75">
      <c r="H1187" s="57"/>
      <c r="L1187" s="57"/>
    </row>
    <row r="1188" spans="8:12" s="58" customFormat="1" ht="12.75">
      <c r="H1188" s="57"/>
      <c r="L1188" s="57"/>
    </row>
    <row r="1189" spans="8:12" s="58" customFormat="1" ht="12.75">
      <c r="H1189" s="57"/>
      <c r="L1189" s="57"/>
    </row>
    <row r="1190" spans="8:12" s="58" customFormat="1" ht="12.75">
      <c r="H1190" s="57"/>
      <c r="L1190" s="57"/>
    </row>
    <row r="1191" spans="8:12" s="58" customFormat="1" ht="12.75">
      <c r="H1191" s="57"/>
      <c r="L1191" s="57"/>
    </row>
    <row r="1192" spans="8:12" s="58" customFormat="1" ht="12.75">
      <c r="H1192" s="57"/>
      <c r="L1192" s="57"/>
    </row>
    <row r="1193" spans="8:12" s="58" customFormat="1" ht="12.75">
      <c r="H1193" s="57"/>
      <c r="L1193" s="57"/>
    </row>
    <row r="1194" spans="8:12" s="58" customFormat="1" ht="12.75">
      <c r="H1194" s="57"/>
      <c r="L1194" s="57"/>
    </row>
    <row r="1195" spans="8:12" s="58" customFormat="1" ht="12.75">
      <c r="H1195" s="57"/>
      <c r="L1195" s="57"/>
    </row>
    <row r="1196" spans="8:12" s="58" customFormat="1" ht="12.75">
      <c r="H1196" s="57"/>
      <c r="L1196" s="57"/>
    </row>
    <row r="1197" spans="8:12" s="58" customFormat="1" ht="12.75">
      <c r="H1197" s="57"/>
      <c r="L1197" s="57"/>
    </row>
    <row r="1198" spans="8:12" s="58" customFormat="1" ht="12.75">
      <c r="H1198" s="57"/>
      <c r="L1198" s="57"/>
    </row>
    <row r="1199" spans="8:12" s="58" customFormat="1" ht="12.75">
      <c r="H1199" s="57"/>
      <c r="L1199" s="57"/>
    </row>
    <row r="1200" spans="8:12" s="58" customFormat="1" ht="12.75">
      <c r="H1200" s="57"/>
      <c r="L1200" s="57"/>
    </row>
    <row r="1201" spans="8:12" s="58" customFormat="1" ht="12.75">
      <c r="H1201" s="57"/>
      <c r="L1201" s="57"/>
    </row>
    <row r="1202" spans="8:12" s="58" customFormat="1" ht="12.75">
      <c r="H1202" s="57"/>
      <c r="L1202" s="57"/>
    </row>
    <row r="1203" spans="8:12" s="58" customFormat="1" ht="12.75">
      <c r="H1203" s="57"/>
      <c r="L1203" s="57"/>
    </row>
    <row r="1204" spans="8:12" s="58" customFormat="1" ht="12.75">
      <c r="H1204" s="57"/>
      <c r="L1204" s="57"/>
    </row>
    <row r="1205" spans="8:12" s="58" customFormat="1" ht="12.75">
      <c r="H1205" s="57"/>
      <c r="L1205" s="57"/>
    </row>
    <row r="1206" spans="8:12" s="58" customFormat="1" ht="12.75">
      <c r="H1206" s="57"/>
      <c r="L1206" s="57"/>
    </row>
    <row r="1207" spans="8:12" s="58" customFormat="1" ht="12.75">
      <c r="H1207" s="57"/>
      <c r="L1207" s="57"/>
    </row>
    <row r="1208" spans="8:12" s="58" customFormat="1" ht="12.75">
      <c r="H1208" s="57"/>
      <c r="L1208" s="57"/>
    </row>
    <row r="1209" spans="8:12" s="58" customFormat="1" ht="12.75">
      <c r="H1209" s="57"/>
      <c r="L1209" s="57"/>
    </row>
    <row r="1210" spans="8:12" s="58" customFormat="1" ht="12.75">
      <c r="H1210" s="57"/>
      <c r="L1210" s="57"/>
    </row>
    <row r="1211" spans="8:12" s="58" customFormat="1" ht="12.75">
      <c r="H1211" s="57"/>
      <c r="L1211" s="57"/>
    </row>
    <row r="1212" spans="8:12" s="58" customFormat="1" ht="12.75">
      <c r="H1212" s="57"/>
      <c r="L1212" s="57"/>
    </row>
    <row r="1213" spans="8:12" s="58" customFormat="1" ht="12.75">
      <c r="H1213" s="57"/>
      <c r="L1213" s="57"/>
    </row>
    <row r="1214" spans="8:12" s="58" customFormat="1" ht="12.75">
      <c r="H1214" s="57"/>
      <c r="L1214" s="57"/>
    </row>
    <row r="1215" spans="8:12" s="58" customFormat="1" ht="12.75">
      <c r="H1215" s="57"/>
      <c r="L1215" s="57"/>
    </row>
    <row r="1216" spans="8:12" s="58" customFormat="1" ht="12.75">
      <c r="H1216" s="57"/>
      <c r="L1216" s="57"/>
    </row>
    <row r="1217" spans="8:12" s="58" customFormat="1" ht="12.75">
      <c r="H1217" s="57"/>
      <c r="L1217" s="57"/>
    </row>
    <row r="1218" spans="8:12" s="58" customFormat="1" ht="12.75">
      <c r="H1218" s="57"/>
      <c r="L1218" s="57"/>
    </row>
    <row r="1219" spans="8:12" s="58" customFormat="1" ht="12.75">
      <c r="H1219" s="57"/>
      <c r="L1219" s="57"/>
    </row>
    <row r="1220" spans="8:12" s="58" customFormat="1" ht="12.75">
      <c r="H1220" s="57"/>
      <c r="L1220" s="57"/>
    </row>
    <row r="1221" spans="8:12" s="58" customFormat="1" ht="12.75">
      <c r="H1221" s="57"/>
      <c r="L1221" s="57"/>
    </row>
    <row r="1222" spans="8:12" s="58" customFormat="1" ht="12.75">
      <c r="H1222" s="57"/>
      <c r="L1222" s="57"/>
    </row>
    <row r="1223" spans="8:12" s="58" customFormat="1" ht="12.75">
      <c r="H1223" s="57"/>
      <c r="L1223" s="57"/>
    </row>
    <row r="1224" spans="8:12" s="58" customFormat="1" ht="12.75">
      <c r="H1224" s="57"/>
      <c r="L1224" s="57"/>
    </row>
    <row r="1225" spans="8:12" s="58" customFormat="1" ht="12.75">
      <c r="H1225" s="57"/>
      <c r="L1225" s="57"/>
    </row>
    <row r="1226" spans="8:12" s="58" customFormat="1" ht="12.75">
      <c r="H1226" s="57"/>
      <c r="L1226" s="57"/>
    </row>
    <row r="1227" spans="8:12" s="58" customFormat="1" ht="12.75">
      <c r="H1227" s="57"/>
      <c r="L1227" s="57"/>
    </row>
    <row r="1228" spans="8:12" s="58" customFormat="1" ht="12.75">
      <c r="H1228" s="57"/>
      <c r="L1228" s="57"/>
    </row>
    <row r="1229" spans="8:12" s="58" customFormat="1" ht="12.75">
      <c r="H1229" s="57"/>
      <c r="L1229" s="57"/>
    </row>
    <row r="1230" spans="8:12" s="58" customFormat="1" ht="12.75">
      <c r="H1230" s="57"/>
      <c r="L1230" s="57"/>
    </row>
    <row r="1231" spans="8:12" s="58" customFormat="1" ht="12.75">
      <c r="H1231" s="57"/>
      <c r="L1231" s="57"/>
    </row>
    <row r="1232" spans="8:12" s="58" customFormat="1" ht="12.75">
      <c r="H1232" s="57"/>
      <c r="L1232" s="57"/>
    </row>
    <row r="1233" spans="8:12" s="58" customFormat="1" ht="12.75">
      <c r="H1233" s="57"/>
      <c r="L1233" s="57"/>
    </row>
    <row r="1234" spans="8:12" s="58" customFormat="1" ht="12.75">
      <c r="H1234" s="57"/>
      <c r="L1234" s="57"/>
    </row>
    <row r="1235" spans="8:12" s="58" customFormat="1" ht="12.75">
      <c r="H1235" s="57"/>
      <c r="L1235" s="57"/>
    </row>
    <row r="1236" spans="8:12" s="58" customFormat="1" ht="12.75">
      <c r="H1236" s="57"/>
      <c r="L1236" s="57"/>
    </row>
    <row r="1237" spans="8:12" s="58" customFormat="1" ht="12.75">
      <c r="H1237" s="57"/>
      <c r="L1237" s="57"/>
    </row>
    <row r="1238" spans="8:12" s="58" customFormat="1" ht="12.75">
      <c r="H1238" s="57"/>
      <c r="L1238" s="57"/>
    </row>
    <row r="1239" spans="8:12" s="58" customFormat="1" ht="12.75">
      <c r="H1239" s="57"/>
      <c r="L1239" s="57"/>
    </row>
    <row r="1240" spans="8:12" s="58" customFormat="1" ht="12.75">
      <c r="H1240" s="57"/>
      <c r="L1240" s="57"/>
    </row>
    <row r="1241" spans="8:12" s="58" customFormat="1" ht="12.75">
      <c r="H1241" s="57"/>
      <c r="L1241" s="57"/>
    </row>
    <row r="1242" spans="8:12" s="58" customFormat="1" ht="12.75">
      <c r="H1242" s="57"/>
      <c r="L1242" s="57"/>
    </row>
    <row r="1243" spans="8:12" s="58" customFormat="1" ht="12.75">
      <c r="H1243" s="57"/>
      <c r="L1243" s="57"/>
    </row>
    <row r="1244" spans="8:12" s="58" customFormat="1" ht="12.75">
      <c r="H1244" s="57"/>
      <c r="L1244" s="57"/>
    </row>
    <row r="1245" spans="8:12" s="58" customFormat="1" ht="12.75">
      <c r="H1245" s="57"/>
      <c r="L1245" s="57"/>
    </row>
    <row r="1246" spans="8:12" s="58" customFormat="1" ht="12.75">
      <c r="H1246" s="57"/>
      <c r="L1246" s="57"/>
    </row>
    <row r="1247" spans="8:12" s="58" customFormat="1" ht="12.75">
      <c r="H1247" s="57"/>
      <c r="L1247" s="57"/>
    </row>
    <row r="1248" spans="8:12" s="58" customFormat="1" ht="12.75">
      <c r="H1248" s="57"/>
      <c r="L1248" s="57"/>
    </row>
    <row r="1249" spans="8:12" s="58" customFormat="1" ht="12.75">
      <c r="H1249" s="57"/>
      <c r="L1249" s="57"/>
    </row>
    <row r="1250" spans="8:12" s="58" customFormat="1" ht="12.75">
      <c r="H1250" s="57"/>
      <c r="L1250" s="57"/>
    </row>
    <row r="1251" spans="8:12" s="58" customFormat="1" ht="12.75">
      <c r="H1251" s="57"/>
      <c r="L1251" s="57"/>
    </row>
    <row r="1252" spans="8:12" s="58" customFormat="1" ht="12.75">
      <c r="H1252" s="57"/>
      <c r="L1252" s="57"/>
    </row>
    <row r="1253" spans="8:12" s="58" customFormat="1" ht="12.75">
      <c r="H1253" s="57"/>
      <c r="L1253" s="57"/>
    </row>
    <row r="1254" spans="8:12" s="58" customFormat="1" ht="12.75">
      <c r="H1254" s="57"/>
      <c r="L1254" s="57"/>
    </row>
    <row r="1255" spans="8:12" s="58" customFormat="1" ht="12.75">
      <c r="H1255" s="57"/>
      <c r="L1255" s="57"/>
    </row>
    <row r="1256" spans="8:12" s="58" customFormat="1" ht="12.75">
      <c r="H1256" s="57"/>
      <c r="L1256" s="57"/>
    </row>
    <row r="1257" spans="8:12" s="58" customFormat="1" ht="12.75">
      <c r="H1257" s="57"/>
      <c r="L1257" s="57"/>
    </row>
    <row r="1258" spans="8:12" s="58" customFormat="1" ht="12.75">
      <c r="H1258" s="57"/>
      <c r="L1258" s="57"/>
    </row>
    <row r="1259" spans="8:12" s="58" customFormat="1" ht="12.75">
      <c r="H1259" s="57"/>
      <c r="L1259" s="57"/>
    </row>
    <row r="1260" spans="8:12" s="58" customFormat="1" ht="12.75">
      <c r="H1260" s="57"/>
      <c r="L1260" s="57"/>
    </row>
    <row r="1261" spans="8:12" s="58" customFormat="1" ht="12.75">
      <c r="H1261" s="57"/>
      <c r="L1261" s="57"/>
    </row>
    <row r="1262" spans="8:12" s="58" customFormat="1" ht="12.75">
      <c r="H1262" s="57"/>
      <c r="L1262" s="57"/>
    </row>
    <row r="1263" spans="8:12" s="58" customFormat="1" ht="12.75">
      <c r="H1263" s="57"/>
      <c r="L1263" s="57"/>
    </row>
    <row r="1264" spans="8:12" s="58" customFormat="1" ht="12.75">
      <c r="H1264" s="57"/>
      <c r="L1264" s="57"/>
    </row>
    <row r="1265" spans="8:12" s="58" customFormat="1" ht="12.75">
      <c r="H1265" s="57"/>
      <c r="L1265" s="57"/>
    </row>
    <row r="1266" spans="8:12" s="58" customFormat="1" ht="12.75">
      <c r="H1266" s="57"/>
      <c r="L1266" s="57"/>
    </row>
    <row r="1267" spans="8:12" s="58" customFormat="1" ht="12.75">
      <c r="H1267" s="57"/>
      <c r="L1267" s="57"/>
    </row>
    <row r="1268" spans="8:12" s="58" customFormat="1" ht="12.75">
      <c r="H1268" s="57"/>
      <c r="L1268" s="57"/>
    </row>
    <row r="1269" spans="8:12" s="58" customFormat="1" ht="12.75">
      <c r="H1269" s="57"/>
      <c r="L1269" s="57"/>
    </row>
    <row r="1270" spans="8:12" s="58" customFormat="1" ht="12.75">
      <c r="H1270" s="57"/>
      <c r="L1270" s="57"/>
    </row>
    <row r="1271" spans="8:12" s="58" customFormat="1" ht="12.75">
      <c r="H1271" s="57"/>
      <c r="L1271" s="57"/>
    </row>
    <row r="1272" spans="8:12" s="58" customFormat="1" ht="12.75">
      <c r="H1272" s="57"/>
      <c r="L1272" s="57"/>
    </row>
    <row r="1273" spans="8:12" s="58" customFormat="1" ht="12.75">
      <c r="H1273" s="57"/>
      <c r="L1273" s="57"/>
    </row>
    <row r="1274" spans="8:12" s="58" customFormat="1" ht="12.75">
      <c r="H1274" s="57"/>
      <c r="L1274" s="57"/>
    </row>
    <row r="1275" spans="8:12" s="58" customFormat="1" ht="12.75">
      <c r="H1275" s="57"/>
      <c r="L1275" s="57"/>
    </row>
    <row r="1276" spans="8:12" s="58" customFormat="1" ht="12.75">
      <c r="H1276" s="57"/>
      <c r="L1276" s="57"/>
    </row>
    <row r="1277" spans="8:12" s="58" customFormat="1" ht="12.75">
      <c r="H1277" s="57"/>
      <c r="L1277" s="57"/>
    </row>
    <row r="1278" spans="8:12" s="58" customFormat="1" ht="12.75">
      <c r="H1278" s="57"/>
      <c r="L1278" s="57"/>
    </row>
    <row r="1279" spans="8:12" s="58" customFormat="1" ht="12.75">
      <c r="H1279" s="57"/>
      <c r="L1279" s="57"/>
    </row>
    <row r="1280" spans="8:12" s="58" customFormat="1" ht="12.75">
      <c r="H1280" s="57"/>
      <c r="L1280" s="57"/>
    </row>
    <row r="1281" spans="8:12" s="58" customFormat="1" ht="12.75">
      <c r="H1281" s="57"/>
      <c r="L1281" s="57"/>
    </row>
    <row r="1282" spans="8:12" s="58" customFormat="1" ht="12.75">
      <c r="H1282" s="57"/>
      <c r="L1282" s="57"/>
    </row>
    <row r="1283" spans="8:12" s="58" customFormat="1" ht="12.75">
      <c r="H1283" s="57"/>
      <c r="L1283" s="57"/>
    </row>
    <row r="1284" spans="8:12" s="58" customFormat="1" ht="12.75">
      <c r="H1284" s="57"/>
      <c r="L1284" s="57"/>
    </row>
    <row r="1285" spans="8:12" s="58" customFormat="1" ht="12.75">
      <c r="H1285" s="57"/>
      <c r="L1285" s="57"/>
    </row>
    <row r="1286" spans="8:12" s="58" customFormat="1" ht="12.75">
      <c r="H1286" s="57"/>
      <c r="L1286" s="57"/>
    </row>
    <row r="1287" spans="8:12" s="58" customFormat="1" ht="12.75">
      <c r="H1287" s="57"/>
      <c r="L1287" s="57"/>
    </row>
    <row r="1288" spans="8:12" s="58" customFormat="1" ht="12.75">
      <c r="H1288" s="57"/>
      <c r="L1288" s="57"/>
    </row>
    <row r="1289" spans="8:12" s="58" customFormat="1" ht="12.75">
      <c r="H1289" s="57"/>
      <c r="L1289" s="57"/>
    </row>
    <row r="1290" spans="8:12" s="58" customFormat="1" ht="12.75">
      <c r="H1290" s="57"/>
      <c r="L1290" s="57"/>
    </row>
    <row r="1291" spans="8:12" s="58" customFormat="1" ht="12.75">
      <c r="H1291" s="57"/>
      <c r="L1291" s="57"/>
    </row>
    <row r="1292" spans="8:12" s="58" customFormat="1" ht="12.75">
      <c r="H1292" s="57"/>
      <c r="L1292" s="57"/>
    </row>
    <row r="1293" spans="8:12" s="58" customFormat="1" ht="12.75">
      <c r="H1293" s="57"/>
      <c r="L1293" s="57"/>
    </row>
    <row r="1294" spans="8:12" s="58" customFormat="1" ht="12.75">
      <c r="H1294" s="57"/>
      <c r="L1294" s="57"/>
    </row>
    <row r="1295" spans="8:12" s="58" customFormat="1" ht="12.75">
      <c r="H1295" s="57"/>
      <c r="L1295" s="57"/>
    </row>
    <row r="1296" spans="8:12" s="58" customFormat="1" ht="12.75">
      <c r="H1296" s="57"/>
      <c r="L1296" s="57"/>
    </row>
    <row r="1297" spans="8:12" s="58" customFormat="1" ht="12.75">
      <c r="H1297" s="57"/>
      <c r="L1297" s="57"/>
    </row>
    <row r="1298" spans="8:12" s="58" customFormat="1" ht="12.75">
      <c r="H1298" s="57"/>
      <c r="L1298" s="57"/>
    </row>
    <row r="1299" spans="8:12" s="58" customFormat="1" ht="12.75">
      <c r="H1299" s="57"/>
      <c r="L1299" s="57"/>
    </row>
    <row r="1300" spans="8:12" s="58" customFormat="1" ht="12.75">
      <c r="H1300" s="57"/>
      <c r="L1300" s="57"/>
    </row>
    <row r="1301" spans="8:12" s="58" customFormat="1" ht="12.75">
      <c r="H1301" s="57"/>
      <c r="L1301" s="57"/>
    </row>
    <row r="1302" spans="8:12" s="58" customFormat="1" ht="12.75">
      <c r="H1302" s="57"/>
      <c r="L1302" s="57"/>
    </row>
    <row r="1303" spans="8:12" s="58" customFormat="1" ht="12.75">
      <c r="H1303" s="57"/>
      <c r="L1303" s="57"/>
    </row>
    <row r="1304" spans="8:12" s="58" customFormat="1" ht="12.75">
      <c r="H1304" s="57"/>
      <c r="L1304" s="57"/>
    </row>
    <row r="1305" spans="8:12" s="58" customFormat="1" ht="12.75">
      <c r="H1305" s="57"/>
      <c r="L1305" s="57"/>
    </row>
    <row r="1306" spans="8:12" s="58" customFormat="1" ht="12.75">
      <c r="H1306" s="57"/>
      <c r="L1306" s="57"/>
    </row>
    <row r="1307" spans="8:12" s="58" customFormat="1" ht="12.75">
      <c r="H1307" s="57"/>
      <c r="L1307" s="57"/>
    </row>
    <row r="1308" spans="8:12" s="58" customFormat="1" ht="12.75">
      <c r="H1308" s="57"/>
      <c r="L1308" s="57"/>
    </row>
    <row r="1309" spans="8:12" s="58" customFormat="1" ht="12.75">
      <c r="H1309" s="57"/>
      <c r="L1309" s="57"/>
    </row>
    <row r="1310" spans="8:12" s="58" customFormat="1" ht="12.75">
      <c r="H1310" s="57"/>
      <c r="L1310" s="57"/>
    </row>
    <row r="1311" spans="8:12" s="58" customFormat="1" ht="12.75">
      <c r="H1311" s="57"/>
      <c r="L1311" s="57"/>
    </row>
    <row r="1312" spans="8:12" s="58" customFormat="1" ht="12.75">
      <c r="H1312" s="57"/>
      <c r="L1312" s="57"/>
    </row>
    <row r="1313" spans="8:12" s="58" customFormat="1" ht="12.75">
      <c r="H1313" s="57"/>
      <c r="L1313" s="57"/>
    </row>
    <row r="1314" spans="8:12" s="58" customFormat="1" ht="12.75">
      <c r="H1314" s="57"/>
      <c r="L1314" s="57"/>
    </row>
    <row r="1315" spans="8:12" s="58" customFormat="1" ht="12.75">
      <c r="H1315" s="57"/>
      <c r="L1315" s="57"/>
    </row>
    <row r="1316" spans="8:12" s="58" customFormat="1" ht="12.75">
      <c r="H1316" s="57"/>
      <c r="L1316" s="57"/>
    </row>
    <row r="1317" spans="8:12" s="58" customFormat="1" ht="12.75">
      <c r="H1317" s="57"/>
      <c r="L1317" s="57"/>
    </row>
    <row r="1318" spans="8:12" s="58" customFormat="1" ht="12.75">
      <c r="H1318" s="57"/>
      <c r="L1318" s="57"/>
    </row>
    <row r="1319" spans="8:12" s="58" customFormat="1" ht="12.75">
      <c r="H1319" s="57"/>
      <c r="L1319" s="57"/>
    </row>
    <row r="1320" spans="8:12" s="58" customFormat="1" ht="12.75">
      <c r="H1320" s="57"/>
      <c r="L1320" s="57"/>
    </row>
    <row r="1321" spans="8:12" s="58" customFormat="1" ht="12.75">
      <c r="H1321" s="57"/>
      <c r="L1321" s="57"/>
    </row>
    <row r="1322" spans="8:12" s="58" customFormat="1" ht="12.75">
      <c r="H1322" s="57"/>
      <c r="L1322" s="57"/>
    </row>
    <row r="1323" spans="8:12" s="58" customFormat="1" ht="12.75">
      <c r="H1323" s="57"/>
      <c r="L1323" s="57"/>
    </row>
    <row r="1324" spans="8:12" s="58" customFormat="1" ht="12.75">
      <c r="H1324" s="57"/>
      <c r="L1324" s="57"/>
    </row>
    <row r="1325" spans="8:12" s="58" customFormat="1" ht="12.75">
      <c r="H1325" s="57"/>
      <c r="L1325" s="57"/>
    </row>
    <row r="1326" spans="8:12" s="58" customFormat="1" ht="12.75">
      <c r="H1326" s="57"/>
      <c r="L1326" s="57"/>
    </row>
    <row r="1327" spans="8:12" s="58" customFormat="1" ht="12.75">
      <c r="H1327" s="57"/>
      <c r="L1327" s="57"/>
    </row>
    <row r="1328" spans="8:12" s="58" customFormat="1" ht="12.75">
      <c r="H1328" s="57"/>
      <c r="L1328" s="57"/>
    </row>
    <row r="1329" spans="8:12" s="58" customFormat="1" ht="12.75">
      <c r="H1329" s="57"/>
      <c r="L1329" s="57"/>
    </row>
    <row r="1330" spans="8:12" s="58" customFormat="1" ht="12.75">
      <c r="H1330" s="57"/>
      <c r="L1330" s="57"/>
    </row>
    <row r="1331" spans="8:12" s="58" customFormat="1" ht="12.75">
      <c r="H1331" s="57"/>
      <c r="L1331" s="57"/>
    </row>
    <row r="1332" spans="8:12" s="58" customFormat="1" ht="12.75">
      <c r="H1332" s="57"/>
      <c r="L1332" s="57"/>
    </row>
    <row r="1333" spans="8:12" s="58" customFormat="1" ht="12.75">
      <c r="H1333" s="57"/>
      <c r="L1333" s="57"/>
    </row>
    <row r="1334" spans="8:12" s="58" customFormat="1" ht="12.75">
      <c r="H1334" s="57"/>
      <c r="L1334" s="57"/>
    </row>
    <row r="1335" spans="8:12" s="58" customFormat="1" ht="12.75">
      <c r="H1335" s="57"/>
      <c r="L1335" s="57"/>
    </row>
    <row r="1336" spans="8:12" s="58" customFormat="1" ht="12.75">
      <c r="H1336" s="57"/>
      <c r="L1336" s="57"/>
    </row>
    <row r="1337" spans="8:12" s="58" customFormat="1" ht="12.75">
      <c r="H1337" s="57"/>
      <c r="L1337" s="57"/>
    </row>
    <row r="1338" spans="8:12" s="58" customFormat="1" ht="12.75">
      <c r="H1338" s="57"/>
      <c r="L1338" s="57"/>
    </row>
    <row r="1339" spans="8:12" s="58" customFormat="1" ht="12.75">
      <c r="H1339" s="57"/>
      <c r="L1339" s="57"/>
    </row>
    <row r="1340" spans="8:12" s="58" customFormat="1" ht="12.75">
      <c r="H1340" s="57"/>
      <c r="L1340" s="57"/>
    </row>
    <row r="1341" spans="8:12" s="58" customFormat="1" ht="12.75">
      <c r="H1341" s="57"/>
      <c r="L1341" s="57"/>
    </row>
    <row r="1342" spans="8:12" s="58" customFormat="1" ht="12.75">
      <c r="H1342" s="57"/>
      <c r="L1342" s="57"/>
    </row>
    <row r="1343" spans="8:12" s="58" customFormat="1" ht="12.75">
      <c r="H1343" s="57"/>
      <c r="L1343" s="57"/>
    </row>
    <row r="1344" spans="8:12" s="58" customFormat="1" ht="12.75">
      <c r="H1344" s="57"/>
      <c r="L1344" s="57"/>
    </row>
    <row r="1345" spans="8:12" s="58" customFormat="1" ht="12.75">
      <c r="H1345" s="57"/>
      <c r="L1345" s="57"/>
    </row>
    <row r="1346" spans="8:12" s="58" customFormat="1" ht="12.75">
      <c r="H1346" s="57"/>
      <c r="L1346" s="57"/>
    </row>
    <row r="1347" spans="8:12" s="58" customFormat="1" ht="12.75">
      <c r="H1347" s="57"/>
      <c r="L1347" s="57"/>
    </row>
    <row r="1348" spans="8:12" s="58" customFormat="1" ht="12.75">
      <c r="H1348" s="57"/>
      <c r="L1348" s="57"/>
    </row>
    <row r="1349" spans="8:12" s="58" customFormat="1" ht="12.75">
      <c r="H1349" s="57"/>
      <c r="L1349" s="57"/>
    </row>
    <row r="1350" spans="8:12" s="58" customFormat="1" ht="12.75">
      <c r="H1350" s="57"/>
      <c r="L1350" s="57"/>
    </row>
    <row r="1351" spans="8:12" s="58" customFormat="1" ht="12.75">
      <c r="H1351" s="57"/>
      <c r="L1351" s="57"/>
    </row>
    <row r="1352" spans="8:12" s="58" customFormat="1" ht="12.75">
      <c r="H1352" s="57"/>
      <c r="L1352" s="57"/>
    </row>
    <row r="1353" spans="8:12" s="58" customFormat="1" ht="12.75">
      <c r="H1353" s="57"/>
      <c r="L1353" s="57"/>
    </row>
    <row r="1354" spans="8:12" s="58" customFormat="1" ht="12.75">
      <c r="H1354" s="57"/>
      <c r="L1354" s="57"/>
    </row>
    <row r="1355" spans="8:12" s="58" customFormat="1" ht="12.75">
      <c r="H1355" s="57"/>
      <c r="L1355" s="57"/>
    </row>
    <row r="1356" spans="8:12" s="58" customFormat="1" ht="12.75">
      <c r="H1356" s="57"/>
      <c r="L1356" s="57"/>
    </row>
    <row r="1357" spans="8:12" s="58" customFormat="1" ht="12.75">
      <c r="H1357" s="57"/>
      <c r="L1357" s="57"/>
    </row>
    <row r="1358" spans="8:12" s="58" customFormat="1" ht="12.75">
      <c r="H1358" s="57"/>
      <c r="L1358" s="57"/>
    </row>
    <row r="1359" spans="8:12" s="58" customFormat="1" ht="12.75">
      <c r="H1359" s="57"/>
      <c r="L1359" s="57"/>
    </row>
    <row r="1360" spans="8:12" s="58" customFormat="1" ht="12.75">
      <c r="H1360" s="57"/>
      <c r="L1360" s="57"/>
    </row>
    <row r="1361" spans="8:12" s="58" customFormat="1" ht="12.75">
      <c r="H1361" s="57"/>
      <c r="L1361" s="57"/>
    </row>
    <row r="1362" spans="8:12" s="58" customFormat="1" ht="12.75">
      <c r="H1362" s="57"/>
      <c r="L1362" s="57"/>
    </row>
    <row r="1363" spans="8:12" s="58" customFormat="1" ht="12.75">
      <c r="H1363" s="57"/>
      <c r="L1363" s="57"/>
    </row>
    <row r="1364" spans="8:12" s="58" customFormat="1" ht="12.75">
      <c r="H1364" s="57"/>
      <c r="L1364" s="57"/>
    </row>
    <row r="1365" spans="8:12" s="58" customFormat="1" ht="12.75">
      <c r="H1365" s="57"/>
      <c r="L1365" s="57"/>
    </row>
    <row r="1366" spans="8:12" s="58" customFormat="1" ht="12.75">
      <c r="H1366" s="57"/>
      <c r="L1366" s="57"/>
    </row>
    <row r="1367" spans="8:12" s="58" customFormat="1" ht="12.75">
      <c r="H1367" s="57"/>
      <c r="L1367" s="57"/>
    </row>
    <row r="1368" spans="8:12" s="58" customFormat="1" ht="12.75">
      <c r="H1368" s="57"/>
      <c r="L1368" s="57"/>
    </row>
    <row r="1369" spans="8:12" s="58" customFormat="1" ht="12.75">
      <c r="H1369" s="57"/>
      <c r="L1369" s="57"/>
    </row>
    <row r="1370" spans="8:12" s="58" customFormat="1" ht="12.75">
      <c r="H1370" s="57"/>
      <c r="L1370" s="57"/>
    </row>
    <row r="1371" spans="8:12" s="58" customFormat="1" ht="12.75">
      <c r="H1371" s="57"/>
      <c r="L1371" s="57"/>
    </row>
    <row r="1372" spans="8:12" s="58" customFormat="1" ht="12.75">
      <c r="H1372" s="57"/>
      <c r="L1372" s="57"/>
    </row>
    <row r="1373" spans="8:12" s="58" customFormat="1" ht="12.75">
      <c r="H1373" s="57"/>
      <c r="L1373" s="57"/>
    </row>
    <row r="1374" spans="8:12" s="58" customFormat="1" ht="12.75">
      <c r="H1374" s="57"/>
      <c r="L1374" s="57"/>
    </row>
    <row r="1375" spans="8:12" s="58" customFormat="1" ht="12.75">
      <c r="H1375" s="57"/>
      <c r="L1375" s="57"/>
    </row>
    <row r="1376" spans="8:12" s="58" customFormat="1" ht="12.75">
      <c r="H1376" s="57"/>
      <c r="L1376" s="57"/>
    </row>
    <row r="1377" spans="8:12" s="58" customFormat="1" ht="12.75">
      <c r="H1377" s="57"/>
      <c r="L1377" s="57"/>
    </row>
    <row r="1378" spans="8:12" s="58" customFormat="1" ht="12.75">
      <c r="H1378" s="57"/>
      <c r="L1378" s="57"/>
    </row>
    <row r="1379" spans="8:12" s="58" customFormat="1" ht="12.75">
      <c r="H1379" s="57"/>
      <c r="L1379" s="57"/>
    </row>
    <row r="1380" spans="8:12" s="58" customFormat="1" ht="12.75">
      <c r="H1380" s="57"/>
      <c r="L1380" s="57"/>
    </row>
    <row r="1381" spans="8:12" s="58" customFormat="1" ht="12.75">
      <c r="H1381" s="57"/>
      <c r="L1381" s="57"/>
    </row>
    <row r="1382" spans="8:12" s="58" customFormat="1" ht="12.75">
      <c r="H1382" s="57"/>
      <c r="L1382" s="57"/>
    </row>
    <row r="1383" spans="8:12" s="58" customFormat="1" ht="12.75">
      <c r="H1383" s="57"/>
      <c r="L1383" s="57"/>
    </row>
    <row r="1384" spans="8:12" s="58" customFormat="1" ht="12.75">
      <c r="H1384" s="57"/>
      <c r="L1384" s="57"/>
    </row>
    <row r="1385" spans="8:12" s="58" customFormat="1" ht="12.75">
      <c r="H1385" s="57"/>
      <c r="L1385" s="57"/>
    </row>
    <row r="1386" spans="8:12" s="58" customFormat="1" ht="12.75">
      <c r="H1386" s="57"/>
      <c r="L1386" s="57"/>
    </row>
    <row r="1387" spans="8:12" s="58" customFormat="1" ht="12.75">
      <c r="H1387" s="57"/>
      <c r="L1387" s="57"/>
    </row>
    <row r="1388" spans="8:12" s="58" customFormat="1" ht="12.75">
      <c r="H1388" s="57"/>
      <c r="L1388" s="57"/>
    </row>
    <row r="1389" spans="8:12" s="58" customFormat="1" ht="12.75">
      <c r="H1389" s="57"/>
      <c r="L1389" s="57"/>
    </row>
    <row r="1390" spans="8:12" s="58" customFormat="1" ht="12.75">
      <c r="H1390" s="57"/>
      <c r="L1390" s="57"/>
    </row>
    <row r="1391" spans="8:12" s="58" customFormat="1" ht="12.75">
      <c r="H1391" s="57"/>
      <c r="L1391" s="57"/>
    </row>
    <row r="1392" spans="8:12" s="58" customFormat="1" ht="12.75">
      <c r="H1392" s="57"/>
      <c r="L1392" s="57"/>
    </row>
    <row r="1393" spans="8:12" s="58" customFormat="1" ht="12.75">
      <c r="H1393" s="57"/>
      <c r="L1393" s="57"/>
    </row>
    <row r="1394" spans="8:12" s="58" customFormat="1" ht="12.75">
      <c r="H1394" s="57"/>
      <c r="L1394" s="57"/>
    </row>
    <row r="1395" spans="8:12" s="58" customFormat="1" ht="12.75">
      <c r="H1395" s="57"/>
      <c r="L1395" s="57"/>
    </row>
    <row r="1396" spans="8:12" s="58" customFormat="1" ht="12.75">
      <c r="H1396" s="57"/>
      <c r="L1396" s="57"/>
    </row>
    <row r="1397" spans="8:12" s="58" customFormat="1" ht="12.75">
      <c r="H1397" s="57"/>
      <c r="L1397" s="57"/>
    </row>
    <row r="1398" spans="8:12" s="58" customFormat="1" ht="12.75">
      <c r="H1398" s="57"/>
      <c r="L1398" s="57"/>
    </row>
    <row r="1399" spans="8:12" s="58" customFormat="1" ht="12.75">
      <c r="H1399" s="57"/>
      <c r="L1399" s="57"/>
    </row>
    <row r="1400" spans="8:12" s="58" customFormat="1" ht="12.75">
      <c r="H1400" s="57"/>
      <c r="L1400" s="57"/>
    </row>
    <row r="1401" spans="8:12" s="58" customFormat="1" ht="12.75">
      <c r="H1401" s="57"/>
      <c r="L1401" s="57"/>
    </row>
    <row r="1402" spans="8:12" s="58" customFormat="1" ht="12.75">
      <c r="H1402" s="57"/>
      <c r="L1402" s="57"/>
    </row>
    <row r="1403" spans="8:12" s="58" customFormat="1" ht="12.75">
      <c r="H1403" s="57"/>
      <c r="L1403" s="57"/>
    </row>
    <row r="1404" spans="8:12" s="58" customFormat="1" ht="12.75">
      <c r="H1404" s="57"/>
      <c r="L1404" s="57"/>
    </row>
    <row r="1405" spans="8:12" s="58" customFormat="1" ht="12.75">
      <c r="H1405" s="57"/>
      <c r="L1405" s="57"/>
    </row>
    <row r="1406" spans="8:12" s="58" customFormat="1" ht="12.75">
      <c r="H1406" s="57"/>
      <c r="L1406" s="57"/>
    </row>
    <row r="1407" spans="8:12" s="58" customFormat="1" ht="12.75">
      <c r="H1407" s="57"/>
      <c r="L1407" s="57"/>
    </row>
    <row r="1408" spans="8:12" s="58" customFormat="1" ht="12.75">
      <c r="H1408" s="57"/>
      <c r="L1408" s="57"/>
    </row>
    <row r="1409" spans="8:12" s="58" customFormat="1" ht="12.75">
      <c r="H1409" s="57"/>
      <c r="L1409" s="57"/>
    </row>
    <row r="1410" spans="8:12" s="58" customFormat="1" ht="12.75">
      <c r="H1410" s="57"/>
      <c r="L1410" s="57"/>
    </row>
    <row r="1411" spans="8:12" s="58" customFormat="1" ht="12.75">
      <c r="H1411" s="57"/>
      <c r="L1411" s="57"/>
    </row>
    <row r="1412" spans="8:12" s="58" customFormat="1" ht="12.75">
      <c r="H1412" s="57"/>
      <c r="L1412" s="57"/>
    </row>
    <row r="1413" spans="8:12" s="58" customFormat="1" ht="12.75">
      <c r="H1413" s="57"/>
      <c r="L1413" s="57"/>
    </row>
    <row r="1414" spans="8:12" s="58" customFormat="1" ht="12.75">
      <c r="H1414" s="57"/>
      <c r="L1414" s="57"/>
    </row>
    <row r="1415" spans="8:12" s="58" customFormat="1" ht="12.75">
      <c r="H1415" s="57"/>
      <c r="L1415" s="57"/>
    </row>
    <row r="1416" spans="8:12" s="58" customFormat="1" ht="12.75">
      <c r="H1416" s="57"/>
      <c r="L1416" s="57"/>
    </row>
    <row r="1417" spans="8:12" s="58" customFormat="1" ht="12.75">
      <c r="H1417" s="57"/>
      <c r="L1417" s="57"/>
    </row>
    <row r="1418" spans="8:12" s="58" customFormat="1" ht="12.75">
      <c r="H1418" s="57"/>
      <c r="L1418" s="57"/>
    </row>
    <row r="1419" spans="8:12" s="58" customFormat="1" ht="12.75">
      <c r="H1419" s="57"/>
      <c r="L1419" s="57"/>
    </row>
    <row r="1420" spans="8:12" s="58" customFormat="1" ht="12.75">
      <c r="H1420" s="57"/>
      <c r="L1420" s="57"/>
    </row>
    <row r="1421" spans="8:12" s="58" customFormat="1" ht="12.75">
      <c r="H1421" s="57"/>
      <c r="L1421" s="57"/>
    </row>
    <row r="1422" spans="8:12" s="58" customFormat="1" ht="12.75">
      <c r="H1422" s="57"/>
      <c r="L1422" s="57"/>
    </row>
    <row r="1423" spans="8:12" s="58" customFormat="1" ht="12.75">
      <c r="H1423" s="57"/>
      <c r="L1423" s="57"/>
    </row>
    <row r="1424" spans="8:12" s="58" customFormat="1" ht="12.75">
      <c r="H1424" s="57"/>
      <c r="L1424" s="57"/>
    </row>
    <row r="1425" spans="8:12" s="58" customFormat="1" ht="12.75">
      <c r="H1425" s="57"/>
      <c r="L1425" s="57"/>
    </row>
    <row r="1426" spans="8:12" s="58" customFormat="1" ht="12.75">
      <c r="H1426" s="57"/>
      <c r="L1426" s="57"/>
    </row>
    <row r="1427" spans="8:12" s="58" customFormat="1" ht="12.75">
      <c r="H1427" s="57"/>
      <c r="L1427" s="57"/>
    </row>
    <row r="1428" spans="8:12" s="58" customFormat="1" ht="12.75">
      <c r="H1428" s="57"/>
      <c r="L1428" s="57"/>
    </row>
    <row r="1429" spans="8:12" s="58" customFormat="1" ht="12.75">
      <c r="H1429" s="57"/>
      <c r="L1429" s="57"/>
    </row>
    <row r="1430" spans="8:12" s="58" customFormat="1" ht="12.75">
      <c r="H1430" s="57"/>
      <c r="L1430" s="57"/>
    </row>
    <row r="1431" spans="8:12" s="58" customFormat="1" ht="12.75">
      <c r="H1431" s="57"/>
      <c r="L1431" s="57"/>
    </row>
    <row r="1432" spans="8:12" s="58" customFormat="1" ht="12.75">
      <c r="H1432" s="57"/>
      <c r="L1432" s="57"/>
    </row>
    <row r="1433" spans="8:12" s="58" customFormat="1" ht="12.75">
      <c r="H1433" s="57"/>
      <c r="L1433" s="57"/>
    </row>
    <row r="1434" spans="8:12" s="58" customFormat="1" ht="12.75">
      <c r="H1434" s="57"/>
      <c r="L1434" s="57"/>
    </row>
    <row r="1435" spans="8:12" s="58" customFormat="1" ht="12.75">
      <c r="H1435" s="57"/>
      <c r="L1435" s="57"/>
    </row>
    <row r="1436" spans="8:12" s="58" customFormat="1" ht="12.75">
      <c r="H1436" s="57"/>
      <c r="L1436" s="57"/>
    </row>
    <row r="1437" spans="8:12" s="58" customFormat="1" ht="12.75">
      <c r="H1437" s="57"/>
      <c r="L1437" s="57"/>
    </row>
    <row r="1438" spans="8:12" s="58" customFormat="1" ht="12.75">
      <c r="H1438" s="57"/>
      <c r="L1438" s="57"/>
    </row>
    <row r="1439" spans="8:12" s="58" customFormat="1" ht="12.75">
      <c r="H1439" s="57"/>
      <c r="L1439" s="57"/>
    </row>
    <row r="1440" spans="8:12" s="58" customFormat="1" ht="12.75">
      <c r="H1440" s="57"/>
      <c r="L1440" s="57"/>
    </row>
    <row r="1441" spans="8:12" s="58" customFormat="1" ht="12.75">
      <c r="H1441" s="57"/>
      <c r="L1441" s="57"/>
    </row>
    <row r="1442" spans="8:12" s="58" customFormat="1" ht="12.75">
      <c r="H1442" s="57"/>
      <c r="L1442" s="57"/>
    </row>
    <row r="1443" spans="8:12" s="58" customFormat="1" ht="12.75">
      <c r="H1443" s="57"/>
      <c r="L1443" s="57"/>
    </row>
    <row r="1444" spans="8:12" s="58" customFormat="1" ht="12.75">
      <c r="H1444" s="57"/>
      <c r="L1444" s="57"/>
    </row>
    <row r="1445" spans="8:12" s="58" customFormat="1" ht="12.75">
      <c r="H1445" s="57"/>
      <c r="L1445" s="57"/>
    </row>
    <row r="1446" spans="8:12" s="58" customFormat="1" ht="12.75">
      <c r="H1446" s="57"/>
      <c r="L1446" s="57"/>
    </row>
    <row r="1447" spans="8:12" s="58" customFormat="1" ht="12.75">
      <c r="H1447" s="57"/>
      <c r="L1447" s="57"/>
    </row>
    <row r="1448" spans="8:12" s="58" customFormat="1" ht="12.75">
      <c r="H1448" s="57"/>
      <c r="L1448" s="57"/>
    </row>
    <row r="1449" spans="8:12" s="58" customFormat="1" ht="12.75">
      <c r="H1449" s="57"/>
      <c r="L1449" s="57"/>
    </row>
    <row r="1450" spans="8:12" s="58" customFormat="1" ht="12.75">
      <c r="H1450" s="57"/>
      <c r="L1450" s="57"/>
    </row>
    <row r="1451" spans="8:12" s="58" customFormat="1" ht="12.75">
      <c r="H1451" s="57"/>
      <c r="L1451" s="57"/>
    </row>
    <row r="1452" spans="8:12" s="58" customFormat="1" ht="12.75">
      <c r="H1452" s="57"/>
      <c r="L1452" s="57"/>
    </row>
    <row r="1453" spans="8:12" s="58" customFormat="1" ht="12.75">
      <c r="H1453" s="57"/>
      <c r="L1453" s="57"/>
    </row>
    <row r="1454" spans="8:12" s="58" customFormat="1" ht="12.75">
      <c r="H1454" s="57"/>
      <c r="L1454" s="57"/>
    </row>
    <row r="1455" spans="8:12" s="58" customFormat="1" ht="12.75">
      <c r="H1455" s="57"/>
      <c r="L1455" s="57"/>
    </row>
    <row r="1456" spans="8:12" s="58" customFormat="1" ht="12.75">
      <c r="H1456" s="57"/>
      <c r="L1456" s="57"/>
    </row>
    <row r="1457" spans="8:12" s="58" customFormat="1" ht="12.75">
      <c r="H1457" s="57"/>
      <c r="L1457" s="57"/>
    </row>
    <row r="1458" spans="8:12" s="58" customFormat="1" ht="12.75">
      <c r="H1458" s="57"/>
      <c r="L1458" s="57"/>
    </row>
    <row r="1459" spans="8:12" s="58" customFormat="1" ht="12.75">
      <c r="H1459" s="57"/>
      <c r="L1459" s="57"/>
    </row>
    <row r="1460" spans="8:12" s="58" customFormat="1" ht="12.75">
      <c r="H1460" s="57"/>
      <c r="L1460" s="57"/>
    </row>
    <row r="1461" spans="8:12" s="58" customFormat="1" ht="12.75">
      <c r="H1461" s="57"/>
      <c r="L1461" s="57"/>
    </row>
    <row r="1462" spans="8:12" s="58" customFormat="1" ht="12.75">
      <c r="H1462" s="57"/>
      <c r="L1462" s="57"/>
    </row>
    <row r="1463" spans="8:12" s="58" customFormat="1" ht="12.75">
      <c r="H1463" s="57"/>
      <c r="L1463" s="57"/>
    </row>
    <row r="1464" spans="8:12" s="58" customFormat="1" ht="12.75">
      <c r="H1464" s="57"/>
      <c r="L1464" s="57"/>
    </row>
    <row r="1465" spans="8:12" s="58" customFormat="1" ht="12.75">
      <c r="H1465" s="57"/>
      <c r="L1465" s="57"/>
    </row>
    <row r="1466" spans="8:12" s="58" customFormat="1" ht="12.75">
      <c r="H1466" s="57"/>
      <c r="L1466" s="57"/>
    </row>
    <row r="1467" spans="8:12" s="58" customFormat="1" ht="12.75">
      <c r="H1467" s="57"/>
      <c r="L1467" s="57"/>
    </row>
    <row r="1468" spans="8:12" s="58" customFormat="1" ht="12.75">
      <c r="H1468" s="57"/>
      <c r="L1468" s="57"/>
    </row>
    <row r="1469" spans="8:12" s="58" customFormat="1" ht="12.75">
      <c r="H1469" s="57"/>
      <c r="L1469" s="57"/>
    </row>
    <row r="1470" spans="8:12" s="58" customFormat="1" ht="12.75">
      <c r="H1470" s="57"/>
      <c r="L1470" s="57"/>
    </row>
    <row r="1471" spans="8:12" s="58" customFormat="1" ht="12.75">
      <c r="H1471" s="57"/>
      <c r="L1471" s="57"/>
    </row>
    <row r="1472" spans="8:12" s="58" customFormat="1" ht="12.75">
      <c r="H1472" s="57"/>
      <c r="L1472" s="57"/>
    </row>
    <row r="1473" spans="8:12" s="58" customFormat="1" ht="12.75">
      <c r="H1473" s="57"/>
      <c r="L1473" s="57"/>
    </row>
    <row r="1474" spans="8:12" s="58" customFormat="1" ht="12.75">
      <c r="H1474" s="57"/>
      <c r="L1474" s="57"/>
    </row>
    <row r="1475" spans="8:12" s="58" customFormat="1" ht="12.75">
      <c r="H1475" s="57"/>
      <c r="L1475" s="57"/>
    </row>
    <row r="1476" spans="8:12" s="58" customFormat="1" ht="12.75">
      <c r="H1476" s="57"/>
      <c r="L1476" s="57"/>
    </row>
    <row r="1477" spans="8:12" s="58" customFormat="1" ht="12.75">
      <c r="H1477" s="57"/>
      <c r="L1477" s="57"/>
    </row>
    <row r="1478" spans="8:12" s="58" customFormat="1" ht="12.75">
      <c r="H1478" s="57"/>
      <c r="L1478" s="57"/>
    </row>
    <row r="1479" spans="8:12" s="58" customFormat="1" ht="12.75">
      <c r="H1479" s="57"/>
      <c r="L1479" s="57"/>
    </row>
    <row r="1480" spans="8:12" s="58" customFormat="1" ht="12.75">
      <c r="H1480" s="57"/>
      <c r="L1480" s="57"/>
    </row>
    <row r="1481" spans="8:12" s="58" customFormat="1" ht="12.75">
      <c r="H1481" s="57"/>
      <c r="L1481" s="57"/>
    </row>
    <row r="1482" spans="8:12" s="58" customFormat="1" ht="12.75">
      <c r="H1482" s="57"/>
      <c r="L1482" s="57"/>
    </row>
    <row r="1483" spans="8:12" s="58" customFormat="1" ht="12.75">
      <c r="H1483" s="57"/>
      <c r="L1483" s="57"/>
    </row>
    <row r="1484" spans="8:12" s="58" customFormat="1" ht="12.75">
      <c r="H1484" s="57"/>
      <c r="L1484" s="57"/>
    </row>
    <row r="1485" spans="8:12" s="58" customFormat="1" ht="12.75">
      <c r="H1485" s="57"/>
      <c r="L1485" s="57"/>
    </row>
    <row r="1486" spans="8:12" s="58" customFormat="1" ht="12.75">
      <c r="H1486" s="57"/>
      <c r="L1486" s="57"/>
    </row>
    <row r="1487" spans="8:12" s="58" customFormat="1" ht="12.75">
      <c r="H1487" s="57"/>
      <c r="L1487" s="57"/>
    </row>
    <row r="1488" spans="8:12" s="58" customFormat="1" ht="12.75">
      <c r="H1488" s="57"/>
      <c r="L1488" s="57"/>
    </row>
    <row r="1489" spans="8:12" s="58" customFormat="1" ht="12.75">
      <c r="H1489" s="57"/>
      <c r="L1489" s="57"/>
    </row>
    <row r="1490" spans="8:12" s="58" customFormat="1" ht="12.75">
      <c r="H1490" s="57"/>
      <c r="L1490" s="57"/>
    </row>
    <row r="1491" spans="8:12" s="58" customFormat="1" ht="12.75">
      <c r="H1491" s="57"/>
      <c r="L1491" s="57"/>
    </row>
    <row r="1492" spans="8:12" s="58" customFormat="1" ht="12.75">
      <c r="H1492" s="57"/>
      <c r="L1492" s="57"/>
    </row>
    <row r="1493" spans="8:12" s="58" customFormat="1" ht="12.75">
      <c r="H1493" s="57"/>
      <c r="L1493" s="57"/>
    </row>
    <row r="1494" spans="8:12" s="58" customFormat="1" ht="12.75">
      <c r="H1494" s="57"/>
      <c r="L1494" s="57"/>
    </row>
    <row r="1495" spans="8:12" s="58" customFormat="1" ht="12.75">
      <c r="H1495" s="57"/>
      <c r="L1495" s="57"/>
    </row>
    <row r="1496" spans="8:12" s="58" customFormat="1" ht="12.75">
      <c r="H1496" s="57"/>
      <c r="L1496" s="57"/>
    </row>
    <row r="1497" spans="8:12" s="58" customFormat="1" ht="12.75">
      <c r="H1497" s="57"/>
      <c r="L1497" s="57"/>
    </row>
    <row r="1498" spans="8:12" s="58" customFormat="1" ht="12.75">
      <c r="H1498" s="57"/>
      <c r="L1498" s="57"/>
    </row>
    <row r="1499" spans="8:12" s="58" customFormat="1" ht="12.75">
      <c r="H1499" s="57"/>
      <c r="L1499" s="57"/>
    </row>
    <row r="1500" spans="8:12" s="58" customFormat="1" ht="12.75">
      <c r="H1500" s="57"/>
      <c r="L1500" s="57"/>
    </row>
    <row r="1501" spans="8:12" s="58" customFormat="1" ht="12.75">
      <c r="H1501" s="57"/>
      <c r="L1501" s="57"/>
    </row>
    <row r="1502" spans="8:12" s="58" customFormat="1" ht="12.75">
      <c r="H1502" s="57"/>
      <c r="L1502" s="57"/>
    </row>
    <row r="1503" spans="8:12" s="58" customFormat="1" ht="12.75">
      <c r="H1503" s="57"/>
      <c r="L1503" s="57"/>
    </row>
    <row r="1504" spans="8:12" s="58" customFormat="1" ht="12.75">
      <c r="H1504" s="57"/>
      <c r="L1504" s="57"/>
    </row>
    <row r="1505" spans="8:12" s="58" customFormat="1" ht="12.75">
      <c r="H1505" s="57"/>
      <c r="L1505" s="57"/>
    </row>
    <row r="1506" spans="8:12" s="58" customFormat="1" ht="12.75">
      <c r="H1506" s="57"/>
      <c r="L1506" s="57"/>
    </row>
    <row r="1507" spans="8:12" s="58" customFormat="1" ht="12.75">
      <c r="H1507" s="57"/>
      <c r="L1507" s="57"/>
    </row>
    <row r="1508" spans="8:12" s="58" customFormat="1" ht="12.75">
      <c r="H1508" s="57"/>
      <c r="L1508" s="57"/>
    </row>
    <row r="1509" spans="8:12" s="58" customFormat="1" ht="12.75">
      <c r="H1509" s="57"/>
      <c r="L1509" s="57"/>
    </row>
    <row r="1510" spans="8:12" s="58" customFormat="1" ht="12.75">
      <c r="H1510" s="57"/>
      <c r="L1510" s="57"/>
    </row>
    <row r="1511" spans="8:12" s="58" customFormat="1" ht="12.75">
      <c r="H1511" s="57"/>
      <c r="L1511" s="57"/>
    </row>
    <row r="1512" spans="8:12" s="58" customFormat="1" ht="12.75">
      <c r="H1512" s="57"/>
      <c r="L1512" s="57"/>
    </row>
    <row r="1513" spans="8:12" s="58" customFormat="1" ht="12.75">
      <c r="H1513" s="57"/>
      <c r="L1513" s="57"/>
    </row>
    <row r="1514" spans="8:12" s="58" customFormat="1" ht="12.75">
      <c r="H1514" s="57"/>
      <c r="L1514" s="57"/>
    </row>
    <row r="1515" spans="8:12" s="58" customFormat="1" ht="12.75">
      <c r="H1515" s="57"/>
      <c r="L1515" s="57"/>
    </row>
    <row r="1516" spans="8:12" s="58" customFormat="1" ht="12.75">
      <c r="H1516" s="57"/>
      <c r="L1516" s="57"/>
    </row>
    <row r="1517" spans="8:12" s="58" customFormat="1" ht="12.75">
      <c r="H1517" s="57"/>
      <c r="L1517" s="57"/>
    </row>
    <row r="1518" spans="8:12" s="58" customFormat="1" ht="12.75">
      <c r="H1518" s="57"/>
      <c r="L1518" s="57"/>
    </row>
    <row r="1519" spans="8:12" s="58" customFormat="1" ht="12.75">
      <c r="H1519" s="57"/>
      <c r="L1519" s="57"/>
    </row>
    <row r="1520" spans="8:12" s="58" customFormat="1" ht="12.75">
      <c r="H1520" s="57"/>
      <c r="L1520" s="57"/>
    </row>
    <row r="1521" spans="8:12" s="58" customFormat="1" ht="12.75">
      <c r="H1521" s="57"/>
      <c r="L1521" s="57"/>
    </row>
    <row r="1522" spans="8:12" s="58" customFormat="1" ht="12.75">
      <c r="H1522" s="57"/>
      <c r="L1522" s="57"/>
    </row>
    <row r="1523" spans="8:12" s="58" customFormat="1" ht="12.75">
      <c r="H1523" s="57"/>
      <c r="L1523" s="57"/>
    </row>
    <row r="1524" spans="8:12" s="58" customFormat="1" ht="12.75">
      <c r="H1524" s="57"/>
      <c r="L1524" s="57"/>
    </row>
    <row r="1525" spans="8:12" s="58" customFormat="1" ht="12.75">
      <c r="H1525" s="57"/>
      <c r="L1525" s="57"/>
    </row>
    <row r="1526" spans="8:12" s="58" customFormat="1" ht="12.75">
      <c r="H1526" s="57"/>
      <c r="L1526" s="57"/>
    </row>
    <row r="1527" spans="8:12" s="58" customFormat="1" ht="12.75">
      <c r="H1527" s="57"/>
      <c r="L1527" s="57"/>
    </row>
    <row r="1528" spans="8:12" s="58" customFormat="1" ht="12.75">
      <c r="H1528" s="57"/>
      <c r="L1528" s="57"/>
    </row>
    <row r="1529" spans="8:12" s="58" customFormat="1" ht="12.75">
      <c r="H1529" s="57"/>
      <c r="L1529" s="57"/>
    </row>
    <row r="1530" spans="8:12" s="58" customFormat="1" ht="12.75">
      <c r="H1530" s="57"/>
      <c r="L1530" s="57"/>
    </row>
    <row r="1531" spans="8:12" s="58" customFormat="1" ht="12.75">
      <c r="H1531" s="57"/>
      <c r="L1531" s="57"/>
    </row>
    <row r="1532" spans="8:12" s="58" customFormat="1" ht="12.75">
      <c r="H1532" s="57"/>
      <c r="L1532" s="57"/>
    </row>
    <row r="1533" spans="8:12" s="58" customFormat="1" ht="12.75">
      <c r="H1533" s="57"/>
      <c r="L1533" s="57"/>
    </row>
    <row r="1534" spans="8:12" s="58" customFormat="1" ht="12.75">
      <c r="H1534" s="57"/>
      <c r="L1534" s="57"/>
    </row>
    <row r="1535" spans="8:12" s="58" customFormat="1" ht="12.75">
      <c r="H1535" s="57"/>
      <c r="L1535" s="57"/>
    </row>
    <row r="1536" spans="8:12" s="58" customFormat="1" ht="12.75">
      <c r="H1536" s="57"/>
      <c r="L1536" s="57"/>
    </row>
    <row r="1537" spans="8:12" s="58" customFormat="1" ht="12.75">
      <c r="H1537" s="57"/>
      <c r="L1537" s="57"/>
    </row>
    <row r="1538" spans="8:12" s="58" customFormat="1" ht="12.75">
      <c r="H1538" s="57"/>
      <c r="L1538" s="57"/>
    </row>
    <row r="1539" spans="8:12" s="58" customFormat="1" ht="12.75">
      <c r="H1539" s="57"/>
      <c r="L1539" s="57"/>
    </row>
    <row r="1540" spans="8:12" s="58" customFormat="1" ht="12.75">
      <c r="H1540" s="57"/>
      <c r="L1540" s="57"/>
    </row>
    <row r="1541" spans="8:12" s="58" customFormat="1" ht="12.75">
      <c r="H1541" s="57"/>
      <c r="L1541" s="57"/>
    </row>
    <row r="1542" spans="8:12" s="58" customFormat="1" ht="12.75">
      <c r="H1542" s="57"/>
      <c r="L1542" s="57"/>
    </row>
    <row r="1543" spans="8:12" s="58" customFormat="1" ht="12.75">
      <c r="H1543" s="57"/>
      <c r="L1543" s="57"/>
    </row>
    <row r="1544" spans="8:12" s="58" customFormat="1" ht="12.75">
      <c r="H1544" s="57"/>
      <c r="L1544" s="57"/>
    </row>
    <row r="1545" spans="8:12" s="58" customFormat="1" ht="12.75">
      <c r="H1545" s="57"/>
      <c r="L1545" s="57"/>
    </row>
    <row r="1546" spans="8:12" s="58" customFormat="1" ht="12.75">
      <c r="H1546" s="57"/>
      <c r="L1546" s="57"/>
    </row>
    <row r="1547" spans="8:12" s="58" customFormat="1" ht="12.75">
      <c r="H1547" s="57"/>
      <c r="L1547" s="57"/>
    </row>
    <row r="1548" spans="8:12" s="58" customFormat="1" ht="12.75">
      <c r="H1548" s="57"/>
      <c r="L1548" s="57"/>
    </row>
    <row r="1549" spans="8:12" s="58" customFormat="1" ht="12.75">
      <c r="H1549" s="57"/>
      <c r="L1549" s="57"/>
    </row>
    <row r="1550" spans="8:12" s="58" customFormat="1" ht="12.75">
      <c r="H1550" s="57"/>
      <c r="L1550" s="57"/>
    </row>
    <row r="1551" spans="8:12" s="58" customFormat="1" ht="12.75">
      <c r="H1551" s="57"/>
      <c r="L1551" s="57"/>
    </row>
    <row r="1552" spans="8:12" s="58" customFormat="1" ht="12.75">
      <c r="H1552" s="57"/>
      <c r="L1552" s="57"/>
    </row>
    <row r="1553" spans="8:12" s="58" customFormat="1" ht="12.75">
      <c r="H1553" s="57"/>
      <c r="L1553" s="57"/>
    </row>
    <row r="1554" spans="8:12" s="58" customFormat="1" ht="12.75">
      <c r="H1554" s="57"/>
      <c r="L1554" s="57"/>
    </row>
    <row r="1555" spans="8:12" s="58" customFormat="1" ht="12.75">
      <c r="H1555" s="57"/>
      <c r="L1555" s="57"/>
    </row>
    <row r="1556" spans="8:12" s="58" customFormat="1" ht="12.75">
      <c r="H1556" s="57"/>
      <c r="L1556" s="57"/>
    </row>
    <row r="1557" spans="8:12" s="58" customFormat="1" ht="12.75">
      <c r="H1557" s="57"/>
      <c r="L1557" s="57"/>
    </row>
    <row r="1558" spans="8:12" s="58" customFormat="1" ht="12.75">
      <c r="H1558" s="57"/>
      <c r="L1558" s="57"/>
    </row>
    <row r="1559" spans="8:12" s="58" customFormat="1" ht="12.75">
      <c r="H1559" s="57"/>
      <c r="L1559" s="57"/>
    </row>
    <row r="1560" spans="8:12" s="58" customFormat="1" ht="12.75">
      <c r="H1560" s="57"/>
      <c r="L1560" s="57"/>
    </row>
    <row r="1561" spans="8:12" s="58" customFormat="1" ht="12.75">
      <c r="H1561" s="57"/>
      <c r="L1561" s="57"/>
    </row>
    <row r="1562" spans="8:12" s="58" customFormat="1" ht="12.75">
      <c r="H1562" s="57"/>
      <c r="L1562" s="57"/>
    </row>
    <row r="1563" spans="8:12" s="58" customFormat="1" ht="12.75">
      <c r="H1563" s="57"/>
      <c r="L1563" s="57"/>
    </row>
    <row r="1564" spans="8:12" s="58" customFormat="1" ht="12.75">
      <c r="H1564" s="57"/>
      <c r="L1564" s="57"/>
    </row>
    <row r="1565" spans="8:12" s="58" customFormat="1" ht="12.75">
      <c r="H1565" s="57"/>
      <c r="L1565" s="57"/>
    </row>
    <row r="1566" spans="8:12" s="58" customFormat="1" ht="12.75">
      <c r="H1566" s="57"/>
      <c r="L1566" s="57"/>
    </row>
    <row r="1567" spans="8:12" s="58" customFormat="1" ht="12.75">
      <c r="H1567" s="57"/>
      <c r="L1567" s="57"/>
    </row>
    <row r="1568" spans="8:12" s="58" customFormat="1" ht="12.75">
      <c r="H1568" s="57"/>
      <c r="L1568" s="57"/>
    </row>
    <row r="1569" spans="8:12" s="58" customFormat="1" ht="12.75">
      <c r="H1569" s="57"/>
      <c r="L1569" s="57"/>
    </row>
    <row r="1570" spans="8:12" s="58" customFormat="1" ht="12.75">
      <c r="H1570" s="57"/>
      <c r="L1570" s="57"/>
    </row>
    <row r="1571" spans="8:12" s="58" customFormat="1" ht="12.75">
      <c r="H1571" s="57"/>
      <c r="L1571" s="57"/>
    </row>
    <row r="1572" spans="8:12" s="58" customFormat="1" ht="12.75">
      <c r="H1572" s="57"/>
      <c r="L1572" s="57"/>
    </row>
    <row r="1573" spans="8:12" s="58" customFormat="1" ht="12.75">
      <c r="H1573" s="57"/>
      <c r="L1573" s="57"/>
    </row>
    <row r="1574" spans="8:12" s="58" customFormat="1" ht="12.75">
      <c r="H1574" s="57"/>
      <c r="L1574" s="57"/>
    </row>
    <row r="1575" spans="8:12" s="58" customFormat="1" ht="12.75">
      <c r="H1575" s="57"/>
      <c r="L1575" s="57"/>
    </row>
    <row r="1576" spans="8:12" s="58" customFormat="1" ht="12.75">
      <c r="H1576" s="57"/>
      <c r="L1576" s="57"/>
    </row>
    <row r="1577" spans="8:12" s="58" customFormat="1" ht="12.75">
      <c r="H1577" s="57"/>
      <c r="L1577" s="57"/>
    </row>
    <row r="1578" spans="8:12" s="58" customFormat="1" ht="12.75">
      <c r="H1578" s="57"/>
      <c r="L1578" s="57"/>
    </row>
    <row r="1579" spans="8:12" s="58" customFormat="1" ht="12.75">
      <c r="H1579" s="57"/>
      <c r="L1579" s="57"/>
    </row>
    <row r="1580" spans="8:12" s="58" customFormat="1" ht="12.75">
      <c r="H1580" s="57"/>
      <c r="L1580" s="57"/>
    </row>
    <row r="1581" spans="8:12" s="58" customFormat="1" ht="12.75">
      <c r="H1581" s="57"/>
      <c r="L1581" s="57"/>
    </row>
    <row r="1582" spans="8:12" s="58" customFormat="1" ht="12.75">
      <c r="H1582" s="57"/>
      <c r="L1582" s="57"/>
    </row>
    <row r="1583" spans="8:12" s="58" customFormat="1" ht="12.75">
      <c r="H1583" s="57"/>
      <c r="L1583" s="57"/>
    </row>
    <row r="1584" spans="8:12" s="58" customFormat="1" ht="12.75">
      <c r="H1584" s="57"/>
      <c r="L1584" s="57"/>
    </row>
    <row r="1585" spans="8:12" s="58" customFormat="1" ht="12.75">
      <c r="H1585" s="57"/>
      <c r="L1585" s="57"/>
    </row>
    <row r="1586" spans="8:12" s="58" customFormat="1" ht="12.75">
      <c r="H1586" s="57"/>
      <c r="L1586" s="57"/>
    </row>
    <row r="1587" spans="8:12" s="58" customFormat="1" ht="12.75">
      <c r="H1587" s="57"/>
      <c r="L1587" s="57"/>
    </row>
    <row r="1588" spans="8:12" s="58" customFormat="1" ht="12.75">
      <c r="H1588" s="57"/>
      <c r="L1588" s="57"/>
    </row>
    <row r="1589" spans="8:12" s="58" customFormat="1" ht="12.75">
      <c r="H1589" s="57"/>
      <c r="L1589" s="57"/>
    </row>
    <row r="1590" spans="8:12" s="58" customFormat="1" ht="12.75">
      <c r="H1590" s="57"/>
      <c r="L1590" s="57"/>
    </row>
    <row r="1591" spans="8:12" s="58" customFormat="1" ht="12.75">
      <c r="H1591" s="57"/>
      <c r="L1591" s="57"/>
    </row>
    <row r="1592" spans="8:12" s="58" customFormat="1" ht="12.75">
      <c r="H1592" s="57"/>
      <c r="L1592" s="57"/>
    </row>
    <row r="1593" spans="8:12" s="58" customFormat="1" ht="12.75">
      <c r="H1593" s="57"/>
      <c r="L1593" s="57"/>
    </row>
    <row r="1594" spans="8:12" s="58" customFormat="1" ht="12.75">
      <c r="H1594" s="57"/>
      <c r="L1594" s="57"/>
    </row>
    <row r="1595" spans="8:12" s="58" customFormat="1" ht="12.75">
      <c r="H1595" s="57"/>
      <c r="L1595" s="57"/>
    </row>
    <row r="1596" spans="8:12" s="58" customFormat="1" ht="12.75">
      <c r="H1596" s="57"/>
      <c r="L1596" s="57"/>
    </row>
    <row r="1597" spans="8:12" s="58" customFormat="1" ht="12.75">
      <c r="H1597" s="57"/>
      <c r="L1597" s="57"/>
    </row>
    <row r="1598" spans="8:12" s="58" customFormat="1" ht="12.75">
      <c r="H1598" s="57"/>
      <c r="L1598" s="57"/>
    </row>
    <row r="1599" spans="8:12" s="58" customFormat="1" ht="12.75">
      <c r="H1599" s="57"/>
      <c r="L1599" s="57"/>
    </row>
    <row r="1600" spans="8:12" s="58" customFormat="1" ht="12.75">
      <c r="H1600" s="57"/>
      <c r="L1600" s="57"/>
    </row>
    <row r="1601" spans="8:12" s="58" customFormat="1" ht="12.75">
      <c r="H1601" s="57"/>
      <c r="L1601" s="57"/>
    </row>
    <row r="1602" spans="8:12" s="58" customFormat="1" ht="12.75">
      <c r="H1602" s="57"/>
      <c r="L1602" s="57"/>
    </row>
    <row r="1603" spans="8:12" s="58" customFormat="1" ht="12.75">
      <c r="H1603" s="57"/>
      <c r="L1603" s="57"/>
    </row>
    <row r="1604" spans="8:12" s="58" customFormat="1" ht="12.75">
      <c r="H1604" s="57"/>
      <c r="L1604" s="57"/>
    </row>
    <row r="1605" spans="8:12" s="58" customFormat="1" ht="12.75">
      <c r="H1605" s="57"/>
      <c r="L1605" s="57"/>
    </row>
    <row r="1606" spans="8:12" s="58" customFormat="1" ht="12.75">
      <c r="H1606" s="57"/>
      <c r="L1606" s="57"/>
    </row>
    <row r="1607" spans="8:12" s="58" customFormat="1" ht="12.75">
      <c r="H1607" s="57"/>
      <c r="L1607" s="57"/>
    </row>
    <row r="1608" spans="8:12" s="58" customFormat="1" ht="12.75">
      <c r="H1608" s="57"/>
      <c r="L1608" s="57"/>
    </row>
    <row r="1609" spans="8:12" s="58" customFormat="1" ht="12.75">
      <c r="H1609" s="57"/>
      <c r="L1609" s="57"/>
    </row>
    <row r="1610" spans="8:12" s="58" customFormat="1" ht="12.75">
      <c r="H1610" s="57"/>
      <c r="L1610" s="57"/>
    </row>
    <row r="1611" spans="8:12" s="58" customFormat="1" ht="12.75">
      <c r="H1611" s="57"/>
      <c r="L1611" s="57"/>
    </row>
    <row r="1612" spans="8:12" s="58" customFormat="1" ht="12.75">
      <c r="H1612" s="57"/>
      <c r="L1612" s="57"/>
    </row>
    <row r="1613" spans="8:12" s="58" customFormat="1" ht="12.75">
      <c r="H1613" s="57"/>
      <c r="L1613" s="57"/>
    </row>
    <row r="1614" spans="8:12" s="58" customFormat="1" ht="12.75">
      <c r="H1614" s="57"/>
      <c r="L1614" s="57"/>
    </row>
    <row r="1615" spans="8:12" s="58" customFormat="1" ht="12.75">
      <c r="H1615" s="57"/>
      <c r="L1615" s="57"/>
    </row>
    <row r="1616" spans="8:12" s="58" customFormat="1" ht="12.75">
      <c r="H1616" s="57"/>
      <c r="L1616" s="57"/>
    </row>
    <row r="1617" spans="8:12" s="58" customFormat="1" ht="12.75">
      <c r="H1617" s="57"/>
      <c r="L1617" s="57"/>
    </row>
    <row r="1618" spans="8:12" s="58" customFormat="1" ht="12.75">
      <c r="H1618" s="57"/>
      <c r="L1618" s="57"/>
    </row>
    <row r="1619" spans="8:12" s="58" customFormat="1" ht="12.75">
      <c r="H1619" s="57"/>
      <c r="L1619" s="57"/>
    </row>
    <row r="1620" spans="8:12" s="58" customFormat="1" ht="12.75">
      <c r="H1620" s="57"/>
      <c r="L1620" s="57"/>
    </row>
    <row r="1621" spans="8:12" s="58" customFormat="1" ht="12.75">
      <c r="H1621" s="57"/>
      <c r="L1621" s="57"/>
    </row>
    <row r="1622" spans="8:12" s="58" customFormat="1" ht="12.75">
      <c r="H1622" s="57"/>
      <c r="L1622" s="57"/>
    </row>
    <row r="1623" spans="8:12" s="58" customFormat="1" ht="12.75">
      <c r="H1623" s="57"/>
      <c r="L1623" s="57"/>
    </row>
    <row r="1624" spans="8:12" s="58" customFormat="1" ht="12.75">
      <c r="H1624" s="57"/>
      <c r="L1624" s="57"/>
    </row>
    <row r="1625" spans="8:12" s="58" customFormat="1" ht="12.75">
      <c r="H1625" s="57"/>
      <c r="L1625" s="57"/>
    </row>
    <row r="1626" spans="8:12" s="58" customFormat="1" ht="12.75">
      <c r="H1626" s="57"/>
      <c r="L1626" s="57"/>
    </row>
    <row r="1627" spans="8:12" s="58" customFormat="1" ht="12.75">
      <c r="H1627" s="57"/>
      <c r="L1627" s="57"/>
    </row>
    <row r="1628" spans="8:12" s="58" customFormat="1" ht="12.75">
      <c r="H1628" s="57"/>
      <c r="L1628" s="57"/>
    </row>
    <row r="1629" spans="8:12" s="58" customFormat="1" ht="12.75">
      <c r="H1629" s="57"/>
      <c r="L1629" s="57"/>
    </row>
    <row r="1630" spans="8:12" s="58" customFormat="1" ht="12.75">
      <c r="H1630" s="57"/>
      <c r="L1630" s="57"/>
    </row>
    <row r="1631" spans="8:12" s="58" customFormat="1" ht="12.75">
      <c r="H1631" s="57"/>
      <c r="L1631" s="57"/>
    </row>
    <row r="1632" spans="8:12" s="58" customFormat="1" ht="12.75">
      <c r="H1632" s="57"/>
      <c r="L1632" s="57"/>
    </row>
    <row r="1633" spans="8:12" s="58" customFormat="1" ht="12.75">
      <c r="H1633" s="57"/>
      <c r="L1633" s="57"/>
    </row>
    <row r="1634" spans="8:12" s="58" customFormat="1" ht="12.75">
      <c r="H1634" s="57"/>
      <c r="L1634" s="57"/>
    </row>
    <row r="1635" spans="8:12" s="58" customFormat="1" ht="12.75">
      <c r="H1635" s="57"/>
      <c r="L1635" s="57"/>
    </row>
    <row r="1636" spans="8:12" s="58" customFormat="1" ht="12.75">
      <c r="H1636" s="57"/>
      <c r="L1636" s="57"/>
    </row>
    <row r="1637" spans="8:12" s="58" customFormat="1" ht="12.75">
      <c r="H1637" s="57"/>
      <c r="L1637" s="57"/>
    </row>
    <row r="1638" spans="8:12" s="58" customFormat="1" ht="12.75">
      <c r="H1638" s="57"/>
      <c r="L1638" s="57"/>
    </row>
    <row r="1639" spans="8:12" s="58" customFormat="1" ht="12.75">
      <c r="H1639" s="57"/>
      <c r="L1639" s="57"/>
    </row>
    <row r="1640" spans="8:12" s="58" customFormat="1" ht="12.75">
      <c r="H1640" s="57"/>
      <c r="L1640" s="57"/>
    </row>
    <row r="1641" spans="8:12" s="58" customFormat="1" ht="12.75">
      <c r="H1641" s="57"/>
      <c r="L1641" s="57"/>
    </row>
    <row r="1642" spans="8:12" s="58" customFormat="1" ht="12.75">
      <c r="H1642" s="57"/>
      <c r="L1642" s="57"/>
    </row>
    <row r="1643" spans="8:12" s="58" customFormat="1" ht="12.75">
      <c r="H1643" s="57"/>
      <c r="L1643" s="57"/>
    </row>
    <row r="1644" spans="8:12" s="58" customFormat="1" ht="12.75">
      <c r="H1644" s="57"/>
      <c r="L1644" s="57"/>
    </row>
    <row r="1645" spans="8:12" s="58" customFormat="1" ht="12.75">
      <c r="H1645" s="57"/>
      <c r="L1645" s="57"/>
    </row>
    <row r="1646" spans="8:12" s="58" customFormat="1" ht="12.75">
      <c r="H1646" s="57"/>
      <c r="L1646" s="57"/>
    </row>
    <row r="1647" spans="8:12" s="58" customFormat="1" ht="12.75">
      <c r="H1647" s="57"/>
      <c r="L1647" s="57"/>
    </row>
    <row r="1648" spans="8:12" s="58" customFormat="1" ht="12.75">
      <c r="H1648" s="57"/>
      <c r="L1648" s="57"/>
    </row>
    <row r="1649" spans="8:12" s="58" customFormat="1" ht="12.75">
      <c r="H1649" s="57"/>
      <c r="L1649" s="57"/>
    </row>
    <row r="1650" spans="8:12" s="58" customFormat="1" ht="12.75">
      <c r="H1650" s="57"/>
      <c r="L1650" s="57"/>
    </row>
    <row r="1651" spans="8:12" s="58" customFormat="1" ht="12.75">
      <c r="H1651" s="57"/>
      <c r="L1651" s="57"/>
    </row>
    <row r="1652" spans="8:12" s="58" customFormat="1" ht="12.75">
      <c r="H1652" s="57"/>
      <c r="L1652" s="57"/>
    </row>
    <row r="1653" spans="8:12" s="58" customFormat="1" ht="12.75">
      <c r="H1653" s="57"/>
      <c r="L1653" s="57"/>
    </row>
    <row r="1654" spans="8:12" s="58" customFormat="1" ht="12.75">
      <c r="H1654" s="57"/>
      <c r="L1654" s="57"/>
    </row>
    <row r="1655" spans="8:12" s="58" customFormat="1" ht="12.75">
      <c r="H1655" s="57"/>
      <c r="L1655" s="57"/>
    </row>
    <row r="1656" spans="8:12" s="58" customFormat="1" ht="12.75">
      <c r="H1656" s="57"/>
      <c r="L1656" s="57"/>
    </row>
    <row r="1657" spans="8:12" s="58" customFormat="1" ht="12.75">
      <c r="H1657" s="57"/>
      <c r="L1657" s="57"/>
    </row>
    <row r="1658" spans="8:12" s="58" customFormat="1" ht="12.75">
      <c r="H1658" s="57"/>
      <c r="L1658" s="57"/>
    </row>
    <row r="1659" spans="8:12" s="58" customFormat="1" ht="12.75">
      <c r="H1659" s="57"/>
      <c r="L1659" s="57"/>
    </row>
    <row r="1660" spans="8:12" s="58" customFormat="1" ht="12.75">
      <c r="H1660" s="57"/>
      <c r="L1660" s="57"/>
    </row>
    <row r="1661" spans="8:12" s="58" customFormat="1" ht="12.75">
      <c r="H1661" s="57"/>
      <c r="L1661" s="57"/>
    </row>
    <row r="1662" spans="8:12" s="58" customFormat="1" ht="12.75">
      <c r="H1662" s="57"/>
      <c r="L1662" s="57"/>
    </row>
    <row r="1663" spans="8:12" s="58" customFormat="1" ht="12.75">
      <c r="H1663" s="57"/>
      <c r="L1663" s="57"/>
    </row>
    <row r="1664" spans="8:12" s="58" customFormat="1" ht="12.75">
      <c r="H1664" s="57"/>
      <c r="L1664" s="57"/>
    </row>
    <row r="1665" spans="8:12" s="58" customFormat="1" ht="12.75">
      <c r="H1665" s="57"/>
      <c r="L1665" s="57"/>
    </row>
    <row r="1666" spans="8:12" s="58" customFormat="1" ht="12.75">
      <c r="H1666" s="57"/>
      <c r="L1666" s="57"/>
    </row>
    <row r="1667" spans="8:12" s="58" customFormat="1" ht="12.75">
      <c r="H1667" s="57"/>
      <c r="L1667" s="57"/>
    </row>
    <row r="1668" spans="8:12" s="58" customFormat="1" ht="12.75">
      <c r="H1668" s="57"/>
      <c r="L1668" s="57"/>
    </row>
    <row r="1669" spans="8:12" s="58" customFormat="1" ht="12.75">
      <c r="H1669" s="57"/>
      <c r="L1669" s="57"/>
    </row>
    <row r="1670" spans="8:12" s="58" customFormat="1" ht="12.75">
      <c r="H1670" s="57"/>
      <c r="L1670" s="57"/>
    </row>
    <row r="1671" spans="8:12" s="58" customFormat="1" ht="12.75">
      <c r="H1671" s="57"/>
      <c r="L1671" s="57"/>
    </row>
    <row r="1672" spans="8:12" s="58" customFormat="1" ht="12.75">
      <c r="H1672" s="57"/>
      <c r="L1672" s="57"/>
    </row>
    <row r="1673" spans="8:12" s="58" customFormat="1" ht="12.75">
      <c r="H1673" s="57"/>
      <c r="L1673" s="57"/>
    </row>
    <row r="1674" spans="8:12" s="58" customFormat="1" ht="12.75">
      <c r="H1674" s="57"/>
      <c r="L1674" s="57"/>
    </row>
    <row r="1675" spans="8:12" s="58" customFormat="1" ht="12.75">
      <c r="H1675" s="57"/>
      <c r="L1675" s="57"/>
    </row>
    <row r="1676" spans="8:12" s="58" customFormat="1" ht="12.75">
      <c r="H1676" s="57"/>
      <c r="L1676" s="57"/>
    </row>
    <row r="1677" spans="8:12" s="58" customFormat="1" ht="12.75">
      <c r="H1677" s="57"/>
      <c r="L1677" s="57"/>
    </row>
    <row r="1678" spans="8:12" s="58" customFormat="1" ht="12.75">
      <c r="H1678" s="57"/>
      <c r="L1678" s="57"/>
    </row>
    <row r="1679" spans="8:12" s="58" customFormat="1" ht="12.75">
      <c r="H1679" s="57"/>
      <c r="L1679" s="57"/>
    </row>
    <row r="1680" spans="8:12" s="58" customFormat="1" ht="12.75">
      <c r="H1680" s="57"/>
      <c r="L1680" s="57"/>
    </row>
    <row r="1681" spans="8:12" s="58" customFormat="1" ht="12.75">
      <c r="H1681" s="57"/>
      <c r="L1681" s="57"/>
    </row>
    <row r="1682" spans="8:12" s="58" customFormat="1" ht="12.75">
      <c r="H1682" s="57"/>
      <c r="L1682" s="57"/>
    </row>
    <row r="1683" spans="8:12" s="58" customFormat="1" ht="12.75">
      <c r="H1683" s="57"/>
      <c r="L1683" s="57"/>
    </row>
    <row r="1684" spans="8:12" s="58" customFormat="1" ht="12.75">
      <c r="H1684" s="57"/>
      <c r="L1684" s="57"/>
    </row>
    <row r="1685" spans="8:12" s="58" customFormat="1" ht="12.75">
      <c r="H1685" s="57"/>
      <c r="L1685" s="57"/>
    </row>
    <row r="1686" spans="8:12" s="58" customFormat="1" ht="12.75">
      <c r="H1686" s="57"/>
      <c r="L1686" s="57"/>
    </row>
    <row r="1687" spans="8:12" s="58" customFormat="1" ht="12.75">
      <c r="H1687" s="57"/>
      <c r="L1687" s="57"/>
    </row>
    <row r="1688" spans="8:12" s="58" customFormat="1" ht="12.75">
      <c r="H1688" s="57"/>
      <c r="L1688" s="57"/>
    </row>
    <row r="1689" spans="8:12" s="58" customFormat="1" ht="12.75">
      <c r="H1689" s="57"/>
      <c r="L1689" s="57"/>
    </row>
    <row r="1690" spans="8:12" s="58" customFormat="1" ht="12.75">
      <c r="H1690" s="57"/>
      <c r="L1690" s="57"/>
    </row>
    <row r="1691" spans="8:12" s="58" customFormat="1" ht="12.75">
      <c r="H1691" s="57"/>
      <c r="L1691" s="57"/>
    </row>
    <row r="1692" spans="8:12" s="58" customFormat="1" ht="12.75">
      <c r="H1692" s="57"/>
      <c r="L1692" s="57"/>
    </row>
    <row r="1693" spans="8:12" s="58" customFormat="1" ht="12.75">
      <c r="H1693" s="57"/>
      <c r="L1693" s="57"/>
    </row>
    <row r="1694" spans="8:12" s="58" customFormat="1" ht="12.75">
      <c r="H1694" s="57"/>
      <c r="L1694" s="57"/>
    </row>
    <row r="1695" spans="8:12" s="58" customFormat="1" ht="12.75">
      <c r="H1695" s="57"/>
      <c r="L1695" s="57"/>
    </row>
    <row r="1696" spans="8:12" s="58" customFormat="1" ht="12.75">
      <c r="H1696" s="57"/>
      <c r="L1696" s="57"/>
    </row>
    <row r="1697" spans="8:12" s="58" customFormat="1" ht="12.75">
      <c r="H1697" s="57"/>
      <c r="L1697" s="57"/>
    </row>
    <row r="1698" spans="8:12" s="58" customFormat="1" ht="12.75">
      <c r="H1698" s="57"/>
      <c r="L1698" s="57"/>
    </row>
    <row r="1699" spans="8:12" s="58" customFormat="1" ht="12.75">
      <c r="H1699" s="57"/>
      <c r="L1699" s="57"/>
    </row>
    <row r="1700" spans="8:12" s="58" customFormat="1" ht="12.75">
      <c r="H1700" s="57"/>
      <c r="L1700" s="57"/>
    </row>
    <row r="1701" spans="8:12" s="58" customFormat="1" ht="12.75">
      <c r="H1701" s="57"/>
      <c r="L1701" s="57"/>
    </row>
    <row r="1702" spans="8:12" s="58" customFormat="1" ht="12.75">
      <c r="H1702" s="57"/>
      <c r="L1702" s="57"/>
    </row>
    <row r="1703" spans="8:12" s="58" customFormat="1" ht="12.75">
      <c r="H1703" s="57"/>
      <c r="L1703" s="57"/>
    </row>
    <row r="1704" spans="8:12" s="58" customFormat="1" ht="12.75">
      <c r="H1704" s="57"/>
      <c r="L1704" s="57"/>
    </row>
    <row r="1705" spans="8:12" s="58" customFormat="1" ht="12.75">
      <c r="H1705" s="57"/>
      <c r="L1705" s="57"/>
    </row>
    <row r="1706" spans="8:12" s="58" customFormat="1" ht="12.75">
      <c r="H1706" s="57"/>
      <c r="L1706" s="57"/>
    </row>
    <row r="1707" spans="8:12" s="58" customFormat="1" ht="12.75">
      <c r="H1707" s="57"/>
      <c r="L1707" s="57"/>
    </row>
    <row r="1708" spans="8:12" s="58" customFormat="1" ht="12.75">
      <c r="H1708" s="57"/>
      <c r="L1708" s="57"/>
    </row>
    <row r="1709" spans="8:12" s="58" customFormat="1" ht="12.75">
      <c r="H1709" s="57"/>
      <c r="L1709" s="57"/>
    </row>
    <row r="1710" spans="8:12" s="58" customFormat="1" ht="12.75">
      <c r="H1710" s="57"/>
      <c r="L1710" s="57"/>
    </row>
    <row r="1711" spans="8:12" s="58" customFormat="1" ht="12.75">
      <c r="H1711" s="57"/>
      <c r="L1711" s="57"/>
    </row>
    <row r="1712" spans="8:12" s="58" customFormat="1" ht="12.75">
      <c r="H1712" s="57"/>
      <c r="L1712" s="57"/>
    </row>
    <row r="1713" spans="8:12" s="58" customFormat="1" ht="12.75">
      <c r="H1713" s="57"/>
      <c r="L1713" s="57"/>
    </row>
    <row r="1714" spans="8:12" s="58" customFormat="1" ht="12.75">
      <c r="H1714" s="57"/>
      <c r="L1714" s="57"/>
    </row>
    <row r="1715" spans="8:12" s="58" customFormat="1" ht="12.75">
      <c r="H1715" s="57"/>
      <c r="L1715" s="57"/>
    </row>
    <row r="1716" spans="8:12" s="58" customFormat="1" ht="12.75">
      <c r="H1716" s="57"/>
      <c r="L1716" s="57"/>
    </row>
    <row r="1717" spans="8:12" s="58" customFormat="1" ht="12.75">
      <c r="H1717" s="57"/>
      <c r="L1717" s="57"/>
    </row>
    <row r="1718" spans="8:12" s="58" customFormat="1" ht="12.75">
      <c r="H1718" s="57"/>
      <c r="L1718" s="57"/>
    </row>
    <row r="1719" spans="8:12" s="58" customFormat="1" ht="12.75">
      <c r="H1719" s="57"/>
      <c r="L1719" s="57"/>
    </row>
    <row r="1720" spans="8:12" s="58" customFormat="1" ht="12.75">
      <c r="H1720" s="57"/>
      <c r="L1720" s="57"/>
    </row>
    <row r="1721" spans="8:12" s="58" customFormat="1" ht="12.75">
      <c r="H1721" s="57"/>
      <c r="L1721" s="57"/>
    </row>
    <row r="1722" spans="8:12" s="58" customFormat="1" ht="12.75">
      <c r="H1722" s="57"/>
      <c r="L1722" s="57"/>
    </row>
    <row r="1723" spans="8:12" s="58" customFormat="1" ht="12.75">
      <c r="H1723" s="57"/>
      <c r="L1723" s="57"/>
    </row>
    <row r="1724" spans="8:12" s="58" customFormat="1" ht="12.75">
      <c r="H1724" s="57"/>
      <c r="L1724" s="57"/>
    </row>
    <row r="1725" spans="8:12" s="58" customFormat="1" ht="12.75">
      <c r="H1725" s="57"/>
      <c r="L1725" s="57"/>
    </row>
    <row r="1726" spans="8:12" s="58" customFormat="1" ht="12.75">
      <c r="H1726" s="57"/>
      <c r="L1726" s="57"/>
    </row>
    <row r="1727" spans="8:12" s="58" customFormat="1" ht="12.75">
      <c r="H1727" s="57"/>
      <c r="L1727" s="57"/>
    </row>
    <row r="1728" spans="8:12" s="58" customFormat="1" ht="12.75">
      <c r="H1728" s="57"/>
      <c r="L1728" s="57"/>
    </row>
    <row r="1729" spans="8:12" s="58" customFormat="1" ht="12.75">
      <c r="H1729" s="57"/>
      <c r="L1729" s="57"/>
    </row>
    <row r="1730" spans="8:12" s="58" customFormat="1" ht="12.75">
      <c r="H1730" s="57"/>
      <c r="L1730" s="57"/>
    </row>
    <row r="1731" spans="8:12" s="58" customFormat="1" ht="12.75">
      <c r="H1731" s="57"/>
      <c r="L1731" s="57"/>
    </row>
    <row r="1732" spans="8:12" s="58" customFormat="1" ht="12.75">
      <c r="H1732" s="57"/>
      <c r="L1732" s="57"/>
    </row>
    <row r="1733" spans="8:12" s="58" customFormat="1" ht="12.75">
      <c r="H1733" s="57"/>
      <c r="L1733" s="57"/>
    </row>
    <row r="1734" spans="8:12" s="58" customFormat="1" ht="12.75">
      <c r="H1734" s="57"/>
      <c r="L1734" s="57"/>
    </row>
    <row r="1735" spans="8:12" s="58" customFormat="1" ht="12.75">
      <c r="H1735" s="57"/>
      <c r="L1735" s="57"/>
    </row>
    <row r="1736" spans="8:12" s="58" customFormat="1" ht="12.75">
      <c r="H1736" s="57"/>
      <c r="L1736" s="57"/>
    </row>
    <row r="1737" spans="8:12" s="58" customFormat="1" ht="12.75">
      <c r="H1737" s="57"/>
      <c r="L1737" s="57"/>
    </row>
    <row r="1738" spans="8:12" s="58" customFormat="1" ht="12.75">
      <c r="H1738" s="57"/>
      <c r="L1738" s="57"/>
    </row>
    <row r="1739" spans="8:12" s="58" customFormat="1" ht="12.75">
      <c r="H1739" s="57"/>
      <c r="L1739" s="57"/>
    </row>
    <row r="1740" spans="8:12" s="58" customFormat="1" ht="12.75">
      <c r="H1740" s="57"/>
      <c r="L1740" s="57"/>
    </row>
    <row r="1741" spans="8:12" s="58" customFormat="1" ht="12.75">
      <c r="H1741" s="57"/>
      <c r="L1741" s="57"/>
    </row>
    <row r="1742" spans="8:12" s="58" customFormat="1" ht="12.75">
      <c r="H1742" s="57"/>
      <c r="L1742" s="57"/>
    </row>
    <row r="1743" spans="8:12" s="58" customFormat="1" ht="12.75">
      <c r="H1743" s="57"/>
      <c r="L1743" s="57"/>
    </row>
    <row r="1744" spans="8:12" s="58" customFormat="1" ht="12.75">
      <c r="H1744" s="57"/>
      <c r="L1744" s="57"/>
    </row>
    <row r="1745" spans="8:12" s="58" customFormat="1" ht="12.75">
      <c r="H1745" s="57"/>
      <c r="L1745" s="57"/>
    </row>
    <row r="1746" spans="8:12" s="58" customFormat="1" ht="12.75">
      <c r="H1746" s="57"/>
      <c r="L1746" s="57"/>
    </row>
    <row r="1747" spans="8:12" s="58" customFormat="1" ht="12.75">
      <c r="H1747" s="57"/>
      <c r="L1747" s="57"/>
    </row>
    <row r="1748" spans="8:12" s="58" customFormat="1" ht="12.75">
      <c r="H1748" s="57"/>
      <c r="L1748" s="57"/>
    </row>
    <row r="1749" spans="8:12" s="58" customFormat="1" ht="12.75">
      <c r="H1749" s="57"/>
      <c r="L1749" s="57"/>
    </row>
    <row r="1750" spans="8:12" s="58" customFormat="1" ht="12.75">
      <c r="H1750" s="57"/>
      <c r="L1750" s="57"/>
    </row>
    <row r="1751" spans="8:12" s="58" customFormat="1" ht="12.75">
      <c r="H1751" s="57"/>
      <c r="L1751" s="57"/>
    </row>
    <row r="1752" spans="8:12" s="58" customFormat="1" ht="12.75">
      <c r="H1752" s="57"/>
      <c r="L1752" s="57"/>
    </row>
    <row r="1753" spans="8:12" s="58" customFormat="1" ht="12.75">
      <c r="H1753" s="57"/>
      <c r="L1753" s="57"/>
    </row>
    <row r="1754" spans="8:12" s="58" customFormat="1" ht="12.75">
      <c r="H1754" s="57"/>
      <c r="L1754" s="57"/>
    </row>
    <row r="1755" spans="8:12" s="58" customFormat="1" ht="12.75">
      <c r="H1755" s="57"/>
      <c r="L1755" s="57"/>
    </row>
    <row r="1756" spans="8:12" s="58" customFormat="1" ht="12.75">
      <c r="H1756" s="57"/>
      <c r="L1756" s="57"/>
    </row>
    <row r="1757" spans="8:12" s="58" customFormat="1" ht="12.75">
      <c r="H1757" s="57"/>
      <c r="L1757" s="57"/>
    </row>
    <row r="1758" spans="8:12" s="58" customFormat="1" ht="12.75">
      <c r="H1758" s="57"/>
      <c r="L1758" s="57"/>
    </row>
    <row r="1759" spans="8:12" s="58" customFormat="1" ht="12.75">
      <c r="H1759" s="57"/>
      <c r="L1759" s="57"/>
    </row>
    <row r="1760" spans="8:12" s="58" customFormat="1" ht="12.75">
      <c r="H1760" s="57"/>
      <c r="L1760" s="57"/>
    </row>
    <row r="1761" spans="8:12" s="58" customFormat="1" ht="12.75">
      <c r="H1761" s="57"/>
      <c r="L1761" s="57"/>
    </row>
    <row r="1762" spans="8:12" s="58" customFormat="1" ht="12.75">
      <c r="H1762" s="57"/>
      <c r="L1762" s="57"/>
    </row>
    <row r="1763" spans="8:12" s="58" customFormat="1" ht="12.75">
      <c r="H1763" s="57"/>
      <c r="L1763" s="57"/>
    </row>
    <row r="1764" spans="8:12" s="58" customFormat="1" ht="12.75">
      <c r="H1764" s="57"/>
      <c r="L1764" s="57"/>
    </row>
    <row r="1765" spans="8:12" s="58" customFormat="1" ht="12.75">
      <c r="H1765" s="57"/>
      <c r="L1765" s="57"/>
    </row>
    <row r="1766" spans="8:12" s="58" customFormat="1" ht="12.75">
      <c r="H1766" s="57"/>
      <c r="L1766" s="57"/>
    </row>
    <row r="1767" spans="8:12" s="58" customFormat="1" ht="12.75">
      <c r="H1767" s="57"/>
      <c r="L1767" s="57"/>
    </row>
    <row r="1768" spans="8:12" s="58" customFormat="1" ht="12.75">
      <c r="H1768" s="57"/>
      <c r="L1768" s="57"/>
    </row>
    <row r="1769" spans="8:12" s="58" customFormat="1" ht="12.75">
      <c r="H1769" s="57"/>
      <c r="L1769" s="57"/>
    </row>
    <row r="1770" spans="8:12" s="58" customFormat="1" ht="12.75">
      <c r="H1770" s="57"/>
      <c r="L1770" s="57"/>
    </row>
    <row r="1771" spans="8:12" s="58" customFormat="1" ht="12.75">
      <c r="H1771" s="57"/>
      <c r="L1771" s="57"/>
    </row>
    <row r="1772" spans="8:12" s="58" customFormat="1" ht="12.75">
      <c r="H1772" s="57"/>
      <c r="L1772" s="57"/>
    </row>
    <row r="1773" spans="8:12" s="58" customFormat="1" ht="12.75">
      <c r="H1773" s="57"/>
      <c r="L1773" s="57"/>
    </row>
    <row r="1774" spans="8:12" s="58" customFormat="1" ht="12.75">
      <c r="H1774" s="57"/>
      <c r="L1774" s="57"/>
    </row>
    <row r="1775" spans="8:12" s="58" customFormat="1" ht="12.75">
      <c r="H1775" s="57"/>
      <c r="L1775" s="57"/>
    </row>
    <row r="1776" spans="8:12" s="58" customFormat="1" ht="12.75">
      <c r="H1776" s="57"/>
      <c r="L1776" s="57"/>
    </row>
    <row r="1777" spans="8:12" s="58" customFormat="1" ht="12.75">
      <c r="H1777" s="57"/>
      <c r="L1777" s="57"/>
    </row>
    <row r="1778" spans="8:12" s="58" customFormat="1" ht="12.75">
      <c r="H1778" s="57"/>
      <c r="L1778" s="57"/>
    </row>
    <row r="1779" spans="8:12" s="58" customFormat="1" ht="12.75">
      <c r="H1779" s="57"/>
      <c r="L1779" s="57"/>
    </row>
    <row r="1780" spans="8:12" s="58" customFormat="1" ht="12.75">
      <c r="H1780" s="57"/>
      <c r="L1780" s="57"/>
    </row>
    <row r="1781" spans="8:12" s="58" customFormat="1" ht="12.75">
      <c r="H1781" s="57"/>
      <c r="L1781" s="57"/>
    </row>
    <row r="1782" spans="8:12" s="58" customFormat="1" ht="12.75">
      <c r="H1782" s="57"/>
      <c r="L1782" s="57"/>
    </row>
    <row r="1783" spans="8:12" s="58" customFormat="1" ht="12.75">
      <c r="H1783" s="57"/>
      <c r="L1783" s="57"/>
    </row>
    <row r="1784" spans="8:12" s="58" customFormat="1" ht="12.75">
      <c r="H1784" s="57"/>
      <c r="L1784" s="57"/>
    </row>
    <row r="1785" spans="8:12" s="58" customFormat="1" ht="12.75">
      <c r="H1785" s="57"/>
      <c r="L1785" s="57"/>
    </row>
    <row r="1786" spans="8:12" s="58" customFormat="1" ht="12.75">
      <c r="H1786" s="57"/>
      <c r="L1786" s="57"/>
    </row>
    <row r="1787" spans="8:12" s="58" customFormat="1" ht="12.75">
      <c r="H1787" s="57"/>
      <c r="L1787" s="57"/>
    </row>
    <row r="1788" spans="8:12" s="58" customFormat="1" ht="12.75">
      <c r="H1788" s="57"/>
      <c r="L1788" s="57"/>
    </row>
    <row r="1789" spans="8:12" s="58" customFormat="1" ht="12.75">
      <c r="H1789" s="57"/>
      <c r="L1789" s="57"/>
    </row>
    <row r="1790" spans="8:12" s="58" customFormat="1" ht="12.75">
      <c r="H1790" s="57"/>
      <c r="L1790" s="57"/>
    </row>
    <row r="1791" spans="8:12" s="58" customFormat="1" ht="12.75">
      <c r="H1791" s="57"/>
      <c r="L1791" s="57"/>
    </row>
    <row r="1792" spans="8:12" s="58" customFormat="1" ht="12.75">
      <c r="H1792" s="57"/>
      <c r="L1792" s="57"/>
    </row>
    <row r="1793" spans="8:12" s="58" customFormat="1" ht="12.75">
      <c r="H1793" s="57"/>
      <c r="L1793" s="57"/>
    </row>
    <row r="1794" spans="8:12" s="58" customFormat="1" ht="12.75">
      <c r="H1794" s="57"/>
      <c r="L1794" s="57"/>
    </row>
    <row r="1795" spans="8:12" s="58" customFormat="1" ht="12.75">
      <c r="H1795" s="57"/>
      <c r="L1795" s="57"/>
    </row>
    <row r="1796" spans="8:12" s="58" customFormat="1" ht="12.75">
      <c r="H1796" s="57"/>
      <c r="L1796" s="57"/>
    </row>
    <row r="1797" spans="8:12" s="58" customFormat="1" ht="12.75">
      <c r="H1797" s="57"/>
      <c r="L1797" s="57"/>
    </row>
    <row r="1798" spans="8:12" s="58" customFormat="1" ht="12.75">
      <c r="H1798" s="57"/>
      <c r="L1798" s="57"/>
    </row>
    <row r="1799" spans="8:12" s="58" customFormat="1" ht="12.75">
      <c r="H1799" s="57"/>
      <c r="L1799" s="57"/>
    </row>
    <row r="1800" spans="8:12" s="58" customFormat="1" ht="12.75">
      <c r="H1800" s="57"/>
      <c r="L1800" s="57"/>
    </row>
    <row r="1801" spans="8:12" s="58" customFormat="1" ht="12.75">
      <c r="H1801" s="57"/>
      <c r="L1801" s="57"/>
    </row>
    <row r="1802" spans="8:12" s="58" customFormat="1" ht="12.75">
      <c r="H1802" s="57"/>
      <c r="L1802" s="57"/>
    </row>
    <row r="1803" spans="8:12" s="58" customFormat="1" ht="12.75">
      <c r="H1803" s="57"/>
      <c r="L1803" s="57"/>
    </row>
    <row r="1804" spans="8:12" s="58" customFormat="1" ht="12.75">
      <c r="H1804" s="57"/>
      <c r="L1804" s="57"/>
    </row>
    <row r="1805" spans="8:12" s="58" customFormat="1" ht="12.75">
      <c r="H1805" s="57"/>
      <c r="L1805" s="57"/>
    </row>
    <row r="1806" spans="8:12" s="58" customFormat="1" ht="12.75">
      <c r="H1806" s="57"/>
      <c r="L1806" s="57"/>
    </row>
    <row r="1807" spans="8:12" s="58" customFormat="1" ht="12.75">
      <c r="H1807" s="57"/>
      <c r="L1807" s="57"/>
    </row>
    <row r="1808" spans="8:12" s="58" customFormat="1" ht="12.75">
      <c r="H1808" s="57"/>
      <c r="L1808" s="57"/>
    </row>
    <row r="1809" spans="8:12" s="58" customFormat="1" ht="12.75">
      <c r="H1809" s="57"/>
      <c r="L1809" s="57"/>
    </row>
    <row r="1810" spans="8:12" s="58" customFormat="1" ht="12.75">
      <c r="H1810" s="57"/>
      <c r="L1810" s="57"/>
    </row>
    <row r="1811" spans="8:12" s="58" customFormat="1" ht="12.75">
      <c r="H1811" s="57"/>
      <c r="L1811" s="57"/>
    </row>
    <row r="1812" spans="8:12" s="58" customFormat="1" ht="12.75">
      <c r="H1812" s="57"/>
      <c r="L1812" s="57"/>
    </row>
    <row r="1813" spans="8:12" s="58" customFormat="1" ht="12.75">
      <c r="H1813" s="57"/>
      <c r="L1813" s="57"/>
    </row>
    <row r="1814" spans="8:12" s="58" customFormat="1" ht="12.75">
      <c r="H1814" s="57"/>
      <c r="L1814" s="57"/>
    </row>
    <row r="1815" spans="8:12" s="58" customFormat="1" ht="12.75">
      <c r="H1815" s="57"/>
      <c r="L1815" s="57"/>
    </row>
    <row r="1816" spans="8:12" s="58" customFormat="1" ht="12.75">
      <c r="H1816" s="57"/>
      <c r="L1816" s="57"/>
    </row>
    <row r="1817" spans="8:12" s="58" customFormat="1" ht="12.75">
      <c r="H1817" s="57"/>
      <c r="L1817" s="57"/>
    </row>
    <row r="1818" spans="8:12" s="58" customFormat="1" ht="12.75">
      <c r="H1818" s="57"/>
      <c r="L1818" s="57"/>
    </row>
    <row r="1819" spans="8:12" s="58" customFormat="1" ht="12.75">
      <c r="H1819" s="57"/>
      <c r="L1819" s="57"/>
    </row>
    <row r="1820" spans="8:12" s="58" customFormat="1" ht="12.75">
      <c r="H1820" s="57"/>
      <c r="L1820" s="57"/>
    </row>
    <row r="1821" spans="8:12" s="58" customFormat="1" ht="12.75">
      <c r="H1821" s="57"/>
      <c r="L1821" s="57"/>
    </row>
    <row r="1822" spans="8:12" s="58" customFormat="1" ht="12.75">
      <c r="H1822" s="57"/>
      <c r="L1822" s="57"/>
    </row>
    <row r="1823" spans="8:12" s="58" customFormat="1" ht="12.75">
      <c r="H1823" s="57"/>
      <c r="L1823" s="57"/>
    </row>
    <row r="1824" spans="8:12" s="58" customFormat="1" ht="12.75">
      <c r="H1824" s="57"/>
      <c r="L1824" s="57"/>
    </row>
    <row r="1825" spans="8:12" s="58" customFormat="1" ht="12.75">
      <c r="H1825" s="57"/>
      <c r="L1825" s="57"/>
    </row>
    <row r="1826" spans="8:12" s="58" customFormat="1" ht="12.75">
      <c r="H1826" s="57"/>
      <c r="L1826" s="57"/>
    </row>
    <row r="1827" spans="8:12" s="58" customFormat="1" ht="12.75">
      <c r="H1827" s="57"/>
      <c r="L1827" s="57"/>
    </row>
    <row r="1828" spans="8:12" s="58" customFormat="1" ht="12.75">
      <c r="H1828" s="57"/>
      <c r="L1828" s="57"/>
    </row>
    <row r="1829" spans="8:12" s="58" customFormat="1" ht="12.75">
      <c r="H1829" s="57"/>
      <c r="L1829" s="57"/>
    </row>
    <row r="1830" spans="8:12" s="58" customFormat="1" ht="12.75">
      <c r="H1830" s="57"/>
      <c r="L1830" s="57"/>
    </row>
    <row r="1831" spans="8:12" s="58" customFormat="1" ht="12.75">
      <c r="H1831" s="57"/>
      <c r="L1831" s="57"/>
    </row>
    <row r="1832" spans="8:12" s="58" customFormat="1" ht="12.75">
      <c r="H1832" s="57"/>
      <c r="L1832" s="57"/>
    </row>
    <row r="1833" spans="8:12" s="58" customFormat="1" ht="12.75">
      <c r="H1833" s="57"/>
      <c r="L1833" s="57"/>
    </row>
    <row r="1834" spans="8:12" s="58" customFormat="1" ht="12.75">
      <c r="H1834" s="57"/>
      <c r="L1834" s="57"/>
    </row>
    <row r="1835" spans="8:12" s="58" customFormat="1" ht="12.75">
      <c r="H1835" s="57"/>
      <c r="L1835" s="57"/>
    </row>
    <row r="1836" spans="8:12" s="58" customFormat="1" ht="12.75">
      <c r="H1836" s="57"/>
      <c r="L1836" s="57"/>
    </row>
    <row r="1837" spans="8:12" s="58" customFormat="1" ht="12.75">
      <c r="H1837" s="57"/>
      <c r="L1837" s="57"/>
    </row>
    <row r="1838" spans="8:12" s="58" customFormat="1" ht="12.75">
      <c r="H1838" s="57"/>
      <c r="L1838" s="57"/>
    </row>
    <row r="1839" spans="8:12" s="58" customFormat="1" ht="12.75">
      <c r="H1839" s="57"/>
      <c r="L1839" s="57"/>
    </row>
    <row r="1840" spans="8:12" s="58" customFormat="1" ht="12.75">
      <c r="H1840" s="57"/>
      <c r="L1840" s="57"/>
    </row>
    <row r="1841" spans="8:12" s="58" customFormat="1" ht="12.75">
      <c r="H1841" s="57"/>
      <c r="L1841" s="57"/>
    </row>
    <row r="1842" spans="8:12" s="58" customFormat="1" ht="12.75">
      <c r="H1842" s="57"/>
      <c r="L1842" s="57"/>
    </row>
    <row r="1843" spans="8:12" s="58" customFormat="1" ht="12.75">
      <c r="H1843" s="57"/>
      <c r="L1843" s="57"/>
    </row>
    <row r="1844" spans="8:12" s="58" customFormat="1" ht="12.75">
      <c r="H1844" s="57"/>
      <c r="L1844" s="57"/>
    </row>
    <row r="1845" spans="8:12" s="58" customFormat="1" ht="12.75">
      <c r="H1845" s="57"/>
      <c r="L1845" s="57"/>
    </row>
    <row r="1846" spans="8:12" s="58" customFormat="1" ht="12.75">
      <c r="H1846" s="57"/>
      <c r="L1846" s="57"/>
    </row>
    <row r="1847" spans="8:12" s="58" customFormat="1" ht="12.75">
      <c r="H1847" s="57"/>
      <c r="L1847" s="57"/>
    </row>
    <row r="1848" spans="8:12" s="58" customFormat="1" ht="12.75">
      <c r="H1848" s="57"/>
      <c r="L1848" s="57"/>
    </row>
    <row r="1849" spans="8:12" s="58" customFormat="1" ht="12.75">
      <c r="H1849" s="57"/>
      <c r="L1849" s="57"/>
    </row>
    <row r="1850" spans="8:12" s="58" customFormat="1" ht="12.75">
      <c r="H1850" s="57"/>
      <c r="L1850" s="57"/>
    </row>
    <row r="1851" spans="8:12" s="58" customFormat="1" ht="12.75">
      <c r="H1851" s="57"/>
      <c r="L1851" s="57"/>
    </row>
    <row r="1852" spans="8:12" s="58" customFormat="1" ht="12.75">
      <c r="H1852" s="57"/>
      <c r="L1852" s="57"/>
    </row>
    <row r="1853" spans="8:12" s="58" customFormat="1" ht="12.75">
      <c r="H1853" s="57"/>
      <c r="L1853" s="57"/>
    </row>
    <row r="1854" spans="8:12" s="58" customFormat="1" ht="12.75">
      <c r="H1854" s="57"/>
      <c r="L1854" s="57"/>
    </row>
    <row r="1855" spans="8:12" s="58" customFormat="1" ht="12.75">
      <c r="H1855" s="57"/>
      <c r="L1855" s="57"/>
    </row>
    <row r="1856" spans="8:12" s="58" customFormat="1" ht="12.75">
      <c r="H1856" s="57"/>
      <c r="L1856" s="57"/>
    </row>
    <row r="1857" spans="8:12" s="58" customFormat="1" ht="12.75">
      <c r="H1857" s="57"/>
      <c r="L1857" s="57"/>
    </row>
    <row r="1858" spans="8:12" s="58" customFormat="1" ht="12.75">
      <c r="H1858" s="57"/>
      <c r="L1858" s="57"/>
    </row>
    <row r="1859" spans="8:12" s="58" customFormat="1" ht="12.75">
      <c r="H1859" s="57"/>
      <c r="L1859" s="57"/>
    </row>
    <row r="1860" spans="8:12" s="58" customFormat="1" ht="12.75">
      <c r="H1860" s="57"/>
      <c r="L1860" s="57"/>
    </row>
    <row r="1861" spans="8:12" s="58" customFormat="1" ht="12.75">
      <c r="H1861" s="57"/>
      <c r="L1861" s="57"/>
    </row>
    <row r="1862" spans="8:12" s="58" customFormat="1" ht="12.75">
      <c r="H1862" s="57"/>
      <c r="L1862" s="57"/>
    </row>
    <row r="1863" spans="8:12" s="58" customFormat="1" ht="12.75">
      <c r="H1863" s="57"/>
      <c r="L1863" s="57"/>
    </row>
    <row r="1864" spans="8:12" s="58" customFormat="1" ht="12.75">
      <c r="H1864" s="57"/>
      <c r="L1864" s="57"/>
    </row>
    <row r="1865" spans="8:12" s="58" customFormat="1" ht="12.75">
      <c r="H1865" s="57"/>
      <c r="L1865" s="57"/>
    </row>
    <row r="1866" spans="8:12" s="58" customFormat="1" ht="12.75">
      <c r="H1866" s="57"/>
      <c r="L1866" s="57"/>
    </row>
    <row r="1867" spans="8:12" s="58" customFormat="1" ht="12.75">
      <c r="H1867" s="57"/>
      <c r="L1867" s="57"/>
    </row>
    <row r="1868" spans="8:12" s="58" customFormat="1" ht="12.75">
      <c r="H1868" s="57"/>
      <c r="L1868" s="57"/>
    </row>
    <row r="1869" spans="8:12" s="58" customFormat="1" ht="12.75">
      <c r="H1869" s="57"/>
      <c r="L1869" s="57"/>
    </row>
    <row r="1870" spans="8:12" s="58" customFormat="1" ht="12.75">
      <c r="H1870" s="57"/>
      <c r="L1870" s="57"/>
    </row>
    <row r="1871" spans="8:12" s="58" customFormat="1" ht="12.75">
      <c r="H1871" s="57"/>
      <c r="L1871" s="57"/>
    </row>
    <row r="1872" spans="8:12" s="58" customFormat="1" ht="12.75">
      <c r="H1872" s="57"/>
      <c r="L1872" s="57"/>
    </row>
    <row r="1873" spans="8:12" s="58" customFormat="1" ht="12.75">
      <c r="H1873" s="57"/>
      <c r="L1873" s="57"/>
    </row>
    <row r="1874" spans="8:12" s="58" customFormat="1" ht="12.75">
      <c r="H1874" s="57"/>
      <c r="L1874" s="57"/>
    </row>
    <row r="1875" spans="8:12" s="58" customFormat="1" ht="12.75">
      <c r="H1875" s="57"/>
      <c r="L1875" s="57"/>
    </row>
    <row r="1876" spans="8:12" s="58" customFormat="1" ht="12.75">
      <c r="H1876" s="57"/>
      <c r="L1876" s="57"/>
    </row>
    <row r="1877" spans="8:12" s="58" customFormat="1" ht="12.75">
      <c r="H1877" s="57"/>
      <c r="L1877" s="57"/>
    </row>
    <row r="1878" spans="8:12" s="58" customFormat="1" ht="12.75">
      <c r="H1878" s="57"/>
      <c r="L1878" s="57"/>
    </row>
    <row r="1879" spans="8:12" s="58" customFormat="1" ht="12.75">
      <c r="H1879" s="57"/>
      <c r="L1879" s="57"/>
    </row>
    <row r="1880" spans="8:12" s="58" customFormat="1" ht="12.75">
      <c r="H1880" s="57"/>
      <c r="L1880" s="57"/>
    </row>
    <row r="1881" spans="8:12" s="58" customFormat="1" ht="12.75">
      <c r="H1881" s="57"/>
      <c r="L1881" s="57"/>
    </row>
    <row r="1882" spans="8:12" s="58" customFormat="1" ht="12.75">
      <c r="H1882" s="57"/>
      <c r="L1882" s="57"/>
    </row>
    <row r="1883" spans="8:12" s="58" customFormat="1" ht="12.75">
      <c r="H1883" s="57"/>
      <c r="L1883" s="57"/>
    </row>
    <row r="1884" spans="8:12" s="58" customFormat="1" ht="12.75">
      <c r="H1884" s="57"/>
      <c r="L1884" s="57"/>
    </row>
    <row r="1885" spans="8:12" s="58" customFormat="1" ht="12.75">
      <c r="H1885" s="57"/>
      <c r="L1885" s="57"/>
    </row>
    <row r="1886" spans="8:12" s="58" customFormat="1" ht="12.75">
      <c r="H1886" s="57"/>
      <c r="L1886" s="57"/>
    </row>
    <row r="1887" spans="8:12" s="58" customFormat="1" ht="12.75">
      <c r="H1887" s="57"/>
      <c r="L1887" s="57"/>
    </row>
    <row r="1888" spans="8:12" s="58" customFormat="1" ht="12.75">
      <c r="H1888" s="57"/>
      <c r="L1888" s="57"/>
    </row>
    <row r="1889" spans="8:12" s="58" customFormat="1" ht="12.75">
      <c r="H1889" s="57"/>
      <c r="L1889" s="57"/>
    </row>
    <row r="1890" spans="8:12" s="58" customFormat="1" ht="12.75">
      <c r="H1890" s="57"/>
      <c r="L1890" s="57"/>
    </row>
    <row r="1891" spans="8:12" s="58" customFormat="1" ht="12.75">
      <c r="H1891" s="57"/>
      <c r="L1891" s="57"/>
    </row>
    <row r="1892" spans="8:12" s="58" customFormat="1" ht="12.75">
      <c r="H1892" s="57"/>
      <c r="L1892" s="57"/>
    </row>
    <row r="1893" spans="8:12" s="58" customFormat="1" ht="12.75">
      <c r="H1893" s="57"/>
      <c r="L1893" s="57"/>
    </row>
    <row r="1894" spans="8:12" s="58" customFormat="1" ht="12.75">
      <c r="H1894" s="57"/>
      <c r="L1894" s="57"/>
    </row>
    <row r="1895" spans="8:12" s="58" customFormat="1" ht="12.75">
      <c r="H1895" s="57"/>
      <c r="L1895" s="57"/>
    </row>
    <row r="1896" spans="8:12" s="58" customFormat="1" ht="12.75">
      <c r="H1896" s="57"/>
      <c r="L1896" s="57"/>
    </row>
    <row r="1897" spans="8:12" s="58" customFormat="1" ht="12.75">
      <c r="H1897" s="57"/>
      <c r="L1897" s="57"/>
    </row>
    <row r="1898" spans="8:12" s="58" customFormat="1" ht="12.75">
      <c r="H1898" s="57"/>
      <c r="L1898" s="57"/>
    </row>
    <row r="1899" spans="8:12" s="58" customFormat="1" ht="12.75">
      <c r="H1899" s="57"/>
      <c r="L1899" s="57"/>
    </row>
    <row r="1900" spans="8:12" s="58" customFormat="1" ht="12.75">
      <c r="H1900" s="57"/>
      <c r="L1900" s="57"/>
    </row>
    <row r="1901" spans="8:12" s="58" customFormat="1" ht="12.75">
      <c r="H1901" s="57"/>
      <c r="L1901" s="57"/>
    </row>
    <row r="1902" spans="8:12" s="58" customFormat="1" ht="12.75">
      <c r="H1902" s="57"/>
      <c r="L1902" s="57"/>
    </row>
    <row r="1903" spans="8:12" s="58" customFormat="1" ht="12.75">
      <c r="H1903" s="57"/>
      <c r="L1903" s="57"/>
    </row>
    <row r="1904" spans="8:12" s="58" customFormat="1" ht="12.75">
      <c r="H1904" s="57"/>
      <c r="L1904" s="57"/>
    </row>
    <row r="1905" spans="8:12" s="58" customFormat="1" ht="12.75">
      <c r="H1905" s="57"/>
      <c r="L1905" s="57"/>
    </row>
    <row r="1906" spans="8:12" s="58" customFormat="1" ht="12.75">
      <c r="H1906" s="57"/>
      <c r="L1906" s="57"/>
    </row>
    <row r="1907" spans="8:12" s="58" customFormat="1" ht="12.75">
      <c r="H1907" s="57"/>
      <c r="L1907" s="57"/>
    </row>
    <row r="1908" spans="8:12" s="58" customFormat="1" ht="12.75">
      <c r="H1908" s="57"/>
      <c r="L1908" s="57"/>
    </row>
    <row r="1909" spans="8:12" s="58" customFormat="1" ht="12.75">
      <c r="H1909" s="57"/>
      <c r="L1909" s="57"/>
    </row>
    <row r="1910" spans="8:12" s="58" customFormat="1" ht="12.75">
      <c r="H1910" s="57"/>
      <c r="L1910" s="57"/>
    </row>
    <row r="1911" spans="8:12" s="58" customFormat="1" ht="12.75">
      <c r="H1911" s="57"/>
      <c r="L1911" s="57"/>
    </row>
    <row r="1912" spans="8:12" s="58" customFormat="1" ht="12.75">
      <c r="H1912" s="57"/>
      <c r="L1912" s="57"/>
    </row>
    <row r="1913" spans="8:12" s="58" customFormat="1" ht="12.75">
      <c r="H1913" s="57"/>
      <c r="L1913" s="57"/>
    </row>
    <row r="1914" spans="8:12" s="58" customFormat="1" ht="12.75">
      <c r="H1914" s="57"/>
      <c r="L1914" s="57"/>
    </row>
    <row r="1915" spans="8:12" s="58" customFormat="1" ht="12.75">
      <c r="H1915" s="57"/>
      <c r="L1915" s="57"/>
    </row>
    <row r="1916" spans="8:12" s="58" customFormat="1" ht="12.75">
      <c r="H1916" s="57"/>
      <c r="L1916" s="57"/>
    </row>
    <row r="1917" spans="8:12" s="58" customFormat="1" ht="12.75">
      <c r="H1917" s="57"/>
      <c r="L1917" s="57"/>
    </row>
    <row r="1918" spans="8:12" s="58" customFormat="1" ht="12.75">
      <c r="H1918" s="57"/>
      <c r="L1918" s="57"/>
    </row>
    <row r="1919" spans="8:12" s="58" customFormat="1" ht="12.75">
      <c r="H1919" s="57"/>
      <c r="L1919" s="57"/>
    </row>
    <row r="1920" spans="8:12" s="58" customFormat="1" ht="12.75">
      <c r="H1920" s="57"/>
      <c r="L1920" s="57"/>
    </row>
    <row r="1921" spans="8:12" s="58" customFormat="1" ht="12.75">
      <c r="H1921" s="57"/>
      <c r="L1921" s="57"/>
    </row>
    <row r="1922" spans="8:12" s="58" customFormat="1" ht="12.75">
      <c r="H1922" s="57"/>
      <c r="L1922" s="57"/>
    </row>
    <row r="1923" spans="8:12" s="58" customFormat="1" ht="12.75">
      <c r="H1923" s="57"/>
      <c r="L1923" s="57"/>
    </row>
    <row r="1924" spans="8:12" s="58" customFormat="1" ht="12.75">
      <c r="H1924" s="57"/>
      <c r="L1924" s="57"/>
    </row>
    <row r="1925" spans="8:12" s="58" customFormat="1" ht="12.75">
      <c r="H1925" s="57"/>
      <c r="L1925" s="57"/>
    </row>
    <row r="1926" spans="8:12" s="58" customFormat="1" ht="12.75">
      <c r="H1926" s="57"/>
      <c r="L1926" s="57"/>
    </row>
    <row r="1927" spans="8:12" s="58" customFormat="1" ht="12.75">
      <c r="H1927" s="57"/>
      <c r="L1927" s="57"/>
    </row>
    <row r="1928" spans="8:12" s="58" customFormat="1" ht="12.75">
      <c r="H1928" s="57"/>
      <c r="L1928" s="57"/>
    </row>
    <row r="1929" spans="8:12" s="58" customFormat="1" ht="12.75">
      <c r="H1929" s="57"/>
      <c r="L1929" s="57"/>
    </row>
    <row r="1930" spans="8:12" s="58" customFormat="1" ht="12.75">
      <c r="H1930" s="57"/>
      <c r="L1930" s="57"/>
    </row>
    <row r="1931" spans="8:12" s="58" customFormat="1" ht="12.75">
      <c r="H1931" s="57"/>
      <c r="L1931" s="57"/>
    </row>
    <row r="1932" spans="8:12" s="58" customFormat="1" ht="12.75">
      <c r="H1932" s="57"/>
      <c r="L1932" s="57"/>
    </row>
    <row r="1933" spans="8:12" s="58" customFormat="1" ht="12.75">
      <c r="H1933" s="57"/>
      <c r="L1933" s="57"/>
    </row>
    <row r="1934" spans="8:12" s="58" customFormat="1" ht="12.75">
      <c r="H1934" s="57"/>
      <c r="L1934" s="57"/>
    </row>
    <row r="1935" spans="8:12" s="58" customFormat="1" ht="12.75">
      <c r="H1935" s="57"/>
      <c r="L1935" s="57"/>
    </row>
    <row r="1936" spans="8:12" s="58" customFormat="1" ht="12.75">
      <c r="H1936" s="57"/>
      <c r="L1936" s="57"/>
    </row>
    <row r="1937" spans="8:12" s="58" customFormat="1" ht="12.75">
      <c r="H1937" s="57"/>
      <c r="L1937" s="57"/>
    </row>
    <row r="1938" spans="8:12" s="58" customFormat="1" ht="12.75">
      <c r="H1938" s="57"/>
      <c r="L1938" s="57"/>
    </row>
    <row r="1939" spans="8:12" s="58" customFormat="1" ht="12.75">
      <c r="H1939" s="57"/>
      <c r="L1939" s="57"/>
    </row>
    <row r="1940" spans="8:12" s="58" customFormat="1" ht="12.75">
      <c r="H1940" s="57"/>
      <c r="L1940" s="57"/>
    </row>
    <row r="1941" spans="8:12" s="58" customFormat="1" ht="12.75">
      <c r="H1941" s="57"/>
      <c r="L1941" s="57"/>
    </row>
    <row r="1942" spans="8:12" s="58" customFormat="1" ht="12.75">
      <c r="H1942" s="57"/>
      <c r="L1942" s="57"/>
    </row>
    <row r="1943" spans="8:12" s="58" customFormat="1" ht="12.75">
      <c r="H1943" s="57"/>
      <c r="L1943" s="57"/>
    </row>
    <row r="1944" spans="8:12" s="58" customFormat="1" ht="12.75">
      <c r="H1944" s="57"/>
      <c r="L1944" s="57"/>
    </row>
    <row r="1945" spans="8:12" s="58" customFormat="1" ht="12.75">
      <c r="H1945" s="57"/>
      <c r="L1945" s="57"/>
    </row>
    <row r="1946" spans="8:12" s="58" customFormat="1" ht="12.75">
      <c r="H1946" s="57"/>
      <c r="L1946" s="57"/>
    </row>
    <row r="1947" spans="8:12" s="58" customFormat="1" ht="12.75">
      <c r="H1947" s="57"/>
      <c r="L1947" s="57"/>
    </row>
    <row r="1948" spans="8:12" s="58" customFormat="1" ht="12.75">
      <c r="H1948" s="57"/>
      <c r="L1948" s="57"/>
    </row>
    <row r="1949" spans="8:12" s="58" customFormat="1" ht="12.75">
      <c r="H1949" s="57"/>
      <c r="L1949" s="57"/>
    </row>
    <row r="1950" spans="8:12" s="58" customFormat="1" ht="12.75">
      <c r="H1950" s="57"/>
      <c r="L1950" s="57"/>
    </row>
    <row r="1951" spans="8:12" s="58" customFormat="1" ht="12.75">
      <c r="H1951" s="57"/>
      <c r="L1951" s="57"/>
    </row>
    <row r="1952" spans="8:12" s="58" customFormat="1" ht="12.75">
      <c r="H1952" s="57"/>
      <c r="L1952" s="57"/>
    </row>
    <row r="1953" spans="8:12" s="58" customFormat="1" ht="12.75">
      <c r="H1953" s="57"/>
      <c r="L1953" s="57"/>
    </row>
    <row r="1954" spans="8:12" s="58" customFormat="1" ht="12.75">
      <c r="H1954" s="57"/>
      <c r="L1954" s="57"/>
    </row>
    <row r="1955" spans="8:12" s="58" customFormat="1" ht="12.75">
      <c r="H1955" s="57"/>
      <c r="L1955" s="57"/>
    </row>
    <row r="1956" spans="8:12" s="58" customFormat="1" ht="12.75">
      <c r="H1956" s="57"/>
      <c r="L1956" s="57"/>
    </row>
    <row r="1957" spans="8:12" s="58" customFormat="1" ht="12.75">
      <c r="H1957" s="57"/>
      <c r="L1957" s="57"/>
    </row>
    <row r="1958" spans="8:12" s="58" customFormat="1" ht="12.75">
      <c r="H1958" s="57"/>
      <c r="L1958" s="57"/>
    </row>
    <row r="1959" spans="8:12" s="58" customFormat="1" ht="12.75">
      <c r="H1959" s="57"/>
      <c r="L1959" s="57"/>
    </row>
    <row r="1960" spans="8:12" s="58" customFormat="1" ht="12.75">
      <c r="H1960" s="57"/>
      <c r="L1960" s="57"/>
    </row>
    <row r="1961" spans="8:12" s="58" customFormat="1" ht="12.75">
      <c r="H1961" s="57"/>
      <c r="L1961" s="57"/>
    </row>
    <row r="1962" spans="8:12" s="58" customFormat="1" ht="12.75">
      <c r="H1962" s="57"/>
      <c r="L1962" s="57"/>
    </row>
    <row r="1963" spans="8:12" s="58" customFormat="1" ht="12.75">
      <c r="H1963" s="57"/>
      <c r="L1963" s="57"/>
    </row>
    <row r="1964" spans="8:12" s="58" customFormat="1" ht="12.75">
      <c r="H1964" s="57"/>
      <c r="L1964" s="57"/>
    </row>
    <row r="1965" spans="8:12" s="58" customFormat="1" ht="12.75">
      <c r="H1965" s="57"/>
      <c r="L1965" s="57"/>
    </row>
    <row r="1966" spans="8:12" s="58" customFormat="1" ht="12.75">
      <c r="H1966" s="57"/>
      <c r="L1966" s="57"/>
    </row>
    <row r="1967" spans="8:12" s="58" customFormat="1" ht="12.75">
      <c r="H1967" s="57"/>
      <c r="L1967" s="57"/>
    </row>
    <row r="1968" spans="8:12" s="58" customFormat="1" ht="12.75">
      <c r="H1968" s="57"/>
      <c r="L1968" s="57"/>
    </row>
    <row r="1969" spans="8:12" s="58" customFormat="1" ht="12.75">
      <c r="H1969" s="57"/>
      <c r="L1969" s="57"/>
    </row>
    <row r="1970" spans="8:12" s="58" customFormat="1" ht="12.75">
      <c r="H1970" s="57"/>
      <c r="L1970" s="57"/>
    </row>
    <row r="1971" spans="8:12" s="58" customFormat="1" ht="12.75">
      <c r="H1971" s="57"/>
      <c r="L1971" s="57"/>
    </row>
    <row r="1972" spans="8:12" s="58" customFormat="1" ht="12.75">
      <c r="H1972" s="57"/>
      <c r="L1972" s="57"/>
    </row>
    <row r="1973" spans="8:12" s="58" customFormat="1" ht="12.75">
      <c r="H1973" s="57"/>
      <c r="L1973" s="57"/>
    </row>
    <row r="1974" spans="8:12" s="58" customFormat="1" ht="12.75">
      <c r="H1974" s="57"/>
      <c r="L1974" s="57"/>
    </row>
    <row r="1975" spans="8:12" s="58" customFormat="1" ht="12.75">
      <c r="H1975" s="57"/>
      <c r="L1975" s="57"/>
    </row>
    <row r="1976" spans="8:12" s="58" customFormat="1" ht="12.75">
      <c r="H1976" s="57"/>
      <c r="L1976" s="57"/>
    </row>
    <row r="1977" spans="8:12" s="58" customFormat="1" ht="12.75">
      <c r="H1977" s="57"/>
      <c r="L1977" s="57"/>
    </row>
    <row r="1978" spans="8:12" s="58" customFormat="1" ht="12.75">
      <c r="H1978" s="57"/>
      <c r="L1978" s="57"/>
    </row>
    <row r="1979" spans="8:12" s="58" customFormat="1" ht="12.75">
      <c r="H1979" s="57"/>
      <c r="L1979" s="57"/>
    </row>
    <row r="1980" spans="8:12" s="58" customFormat="1" ht="12.75">
      <c r="H1980" s="57"/>
      <c r="L1980" s="57"/>
    </row>
    <row r="1981" spans="8:12" s="58" customFormat="1" ht="12.75">
      <c r="H1981" s="57"/>
      <c r="L1981" s="57"/>
    </row>
    <row r="1982" spans="8:12" s="58" customFormat="1" ht="12.75">
      <c r="H1982" s="57"/>
      <c r="L1982" s="57"/>
    </row>
    <row r="1983" spans="8:12" s="58" customFormat="1" ht="12.75">
      <c r="H1983" s="57"/>
      <c r="L1983" s="57"/>
    </row>
    <row r="1984" spans="8:12" s="58" customFormat="1" ht="12.75">
      <c r="H1984" s="57"/>
      <c r="L1984" s="57"/>
    </row>
    <row r="1985" spans="8:12" s="58" customFormat="1" ht="12.75">
      <c r="H1985" s="57"/>
      <c r="L1985" s="57"/>
    </row>
    <row r="1986" spans="8:12" s="58" customFormat="1" ht="12.75">
      <c r="H1986" s="57"/>
      <c r="L1986" s="57"/>
    </row>
    <row r="1987" spans="8:12" s="58" customFormat="1" ht="12.75">
      <c r="H1987" s="57"/>
      <c r="L1987" s="57"/>
    </row>
    <row r="1988" spans="8:12" s="58" customFormat="1" ht="12.75">
      <c r="H1988" s="57"/>
      <c r="L1988" s="57"/>
    </row>
    <row r="1989" spans="8:12" s="58" customFormat="1" ht="12.75">
      <c r="H1989" s="57"/>
      <c r="L1989" s="57"/>
    </row>
    <row r="1990" spans="8:12" s="58" customFormat="1" ht="12.75">
      <c r="H1990" s="57"/>
      <c r="L1990" s="57"/>
    </row>
    <row r="1991" spans="8:12" s="58" customFormat="1" ht="12.75">
      <c r="H1991" s="57"/>
      <c r="L1991" s="57"/>
    </row>
    <row r="1992" spans="8:12" s="58" customFormat="1" ht="12.75">
      <c r="H1992" s="57"/>
      <c r="L1992" s="57"/>
    </row>
    <row r="1993" spans="8:12" s="58" customFormat="1" ht="12.75">
      <c r="H1993" s="57"/>
      <c r="L1993" s="57"/>
    </row>
    <row r="1994" spans="8:12" s="58" customFormat="1" ht="12.75">
      <c r="H1994" s="57"/>
      <c r="L1994" s="57"/>
    </row>
    <row r="1995" spans="8:12" s="58" customFormat="1" ht="12.75">
      <c r="H1995" s="57"/>
      <c r="L1995" s="57"/>
    </row>
    <row r="1996" spans="8:12" s="58" customFormat="1" ht="12.75">
      <c r="H1996" s="57"/>
      <c r="L1996" s="57"/>
    </row>
    <row r="1997" spans="8:12" s="58" customFormat="1" ht="12.75">
      <c r="H1997" s="57"/>
      <c r="L1997" s="57"/>
    </row>
    <row r="1998" spans="8:12" s="58" customFormat="1" ht="12.75">
      <c r="H1998" s="57"/>
      <c r="L1998" s="57"/>
    </row>
    <row r="1999" spans="8:12" s="58" customFormat="1" ht="12.75">
      <c r="H1999" s="57"/>
      <c r="L1999" s="57"/>
    </row>
    <row r="2000" spans="8:12" s="58" customFormat="1" ht="12.75">
      <c r="H2000" s="57"/>
      <c r="L2000" s="57"/>
    </row>
    <row r="2001" spans="8:12" s="58" customFormat="1" ht="12.75">
      <c r="H2001" s="57"/>
      <c r="L2001" s="57"/>
    </row>
    <row r="2002" spans="8:12" s="58" customFormat="1" ht="12.75">
      <c r="H2002" s="57"/>
      <c r="L2002" s="57"/>
    </row>
    <row r="2003" spans="8:12" s="58" customFormat="1" ht="12.75">
      <c r="H2003" s="57"/>
      <c r="L2003" s="57"/>
    </row>
    <row r="2004" spans="8:12" s="58" customFormat="1" ht="12.75">
      <c r="H2004" s="57"/>
      <c r="L2004" s="57"/>
    </row>
    <row r="2005" spans="8:12" s="58" customFormat="1" ht="12.75">
      <c r="H2005" s="57"/>
      <c r="L2005" s="57"/>
    </row>
    <row r="2006" spans="8:12" s="58" customFormat="1" ht="12.75">
      <c r="H2006" s="57"/>
      <c r="L2006" s="57"/>
    </row>
    <row r="2007" spans="8:12" s="58" customFormat="1" ht="12.75">
      <c r="H2007" s="57"/>
      <c r="L2007" s="57"/>
    </row>
    <row r="2008" spans="8:12" s="58" customFormat="1" ht="12.75">
      <c r="H2008" s="57"/>
      <c r="L2008" s="57"/>
    </row>
    <row r="2009" spans="8:12" s="58" customFormat="1" ht="12.75">
      <c r="H2009" s="57"/>
      <c r="L2009" s="57"/>
    </row>
    <row r="2010" spans="8:12" s="58" customFormat="1" ht="12.75">
      <c r="H2010" s="57"/>
      <c r="L2010" s="57"/>
    </row>
    <row r="2011" spans="8:12" s="58" customFormat="1" ht="12.75">
      <c r="H2011" s="57"/>
      <c r="L2011" s="57"/>
    </row>
    <row r="2012" spans="8:12" s="58" customFormat="1" ht="12.75">
      <c r="H2012" s="57"/>
      <c r="L2012" s="57"/>
    </row>
    <row r="2013" spans="8:12" s="58" customFormat="1" ht="12.75">
      <c r="H2013" s="57"/>
      <c r="L2013" s="57"/>
    </row>
    <row r="2014" spans="8:12" s="58" customFormat="1" ht="12.75">
      <c r="H2014" s="57"/>
      <c r="L2014" s="57"/>
    </row>
    <row r="2015" spans="8:12" s="58" customFormat="1" ht="12.75">
      <c r="H2015" s="57"/>
      <c r="L2015" s="57"/>
    </row>
    <row r="2016" spans="8:12" s="58" customFormat="1" ht="12.75">
      <c r="H2016" s="57"/>
      <c r="L2016" s="57"/>
    </row>
    <row r="2017" spans="8:12" s="58" customFormat="1" ht="12.75">
      <c r="H2017" s="57"/>
      <c r="L2017" s="57"/>
    </row>
    <row r="2018" spans="8:12" s="58" customFormat="1" ht="12.75">
      <c r="H2018" s="57"/>
      <c r="L2018" s="57"/>
    </row>
    <row r="2019" spans="8:12" s="58" customFormat="1" ht="12.75">
      <c r="H2019" s="57"/>
      <c r="L2019" s="57"/>
    </row>
    <row r="2020" spans="8:12" s="58" customFormat="1" ht="12.75">
      <c r="H2020" s="57"/>
      <c r="L2020" s="57"/>
    </row>
    <row r="2021" spans="8:12" s="58" customFormat="1" ht="12.75">
      <c r="H2021" s="57"/>
      <c r="L2021" s="57"/>
    </row>
    <row r="2022" spans="8:12" s="58" customFormat="1" ht="12.75">
      <c r="H2022" s="57"/>
      <c r="L2022" s="57"/>
    </row>
    <row r="2023" spans="8:12" s="58" customFormat="1" ht="12.75">
      <c r="H2023" s="57"/>
      <c r="L2023" s="57"/>
    </row>
    <row r="2024" spans="8:12" s="58" customFormat="1" ht="12.75">
      <c r="H2024" s="57"/>
      <c r="L2024" s="57"/>
    </row>
    <row r="2025" spans="8:12" s="58" customFormat="1" ht="12.75">
      <c r="H2025" s="57"/>
      <c r="L2025" s="57"/>
    </row>
    <row r="2026" spans="8:12" s="58" customFormat="1" ht="12.75">
      <c r="H2026" s="57"/>
      <c r="L2026" s="57"/>
    </row>
    <row r="2027" spans="8:12" s="58" customFormat="1" ht="12.75">
      <c r="H2027" s="57"/>
      <c r="L2027" s="57"/>
    </row>
    <row r="2028" spans="8:12" s="58" customFormat="1" ht="12.75">
      <c r="H2028" s="57"/>
      <c r="L2028" s="57"/>
    </row>
    <row r="2029" spans="8:12" s="58" customFormat="1" ht="12.75">
      <c r="H2029" s="57"/>
      <c r="L2029" s="57"/>
    </row>
    <row r="2030" spans="8:12" s="58" customFormat="1" ht="12.75">
      <c r="H2030" s="57"/>
      <c r="L2030" s="57"/>
    </row>
    <row r="2031" spans="8:12" s="58" customFormat="1" ht="12.75">
      <c r="H2031" s="57"/>
      <c r="L2031" s="57"/>
    </row>
    <row r="2032" spans="8:12" s="58" customFormat="1" ht="12.75">
      <c r="H2032" s="57"/>
      <c r="L2032" s="57"/>
    </row>
    <row r="2033" spans="8:12" s="58" customFormat="1" ht="12.75">
      <c r="H2033" s="57"/>
      <c r="L2033" s="57"/>
    </row>
    <row r="2034" spans="8:12" s="58" customFormat="1" ht="12.75">
      <c r="H2034" s="57"/>
      <c r="L2034" s="57"/>
    </row>
    <row r="2035" spans="8:12" s="58" customFormat="1" ht="12.75">
      <c r="H2035" s="57"/>
      <c r="L2035" s="57"/>
    </row>
    <row r="2036" spans="8:12" s="58" customFormat="1" ht="12.75">
      <c r="H2036" s="57"/>
      <c r="L2036" s="57"/>
    </row>
    <row r="2037" spans="8:12" s="58" customFormat="1" ht="12.75">
      <c r="H2037" s="57"/>
      <c r="L2037" s="57"/>
    </row>
    <row r="2038" spans="8:12" s="58" customFormat="1" ht="12.75">
      <c r="H2038" s="57"/>
      <c r="L2038" s="57"/>
    </row>
    <row r="2039" spans="8:12" s="58" customFormat="1" ht="12.75">
      <c r="H2039" s="57"/>
      <c r="L2039" s="57"/>
    </row>
    <row r="2040" spans="8:12" s="58" customFormat="1" ht="12.75">
      <c r="H2040" s="57"/>
      <c r="L2040" s="57"/>
    </row>
    <row r="2041" spans="8:12" s="58" customFormat="1" ht="12.75">
      <c r="H2041" s="57"/>
      <c r="L2041" s="57"/>
    </row>
    <row r="2042" spans="8:12" s="58" customFormat="1" ht="12.75">
      <c r="H2042" s="57"/>
      <c r="L2042" s="57"/>
    </row>
    <row r="2043" spans="8:12" s="58" customFormat="1" ht="12.75">
      <c r="H2043" s="57"/>
      <c r="L2043" s="57"/>
    </row>
    <row r="2044" spans="8:12" s="58" customFormat="1" ht="12.75">
      <c r="H2044" s="57"/>
      <c r="L2044" s="57"/>
    </row>
    <row r="2045" spans="8:12" s="58" customFormat="1" ht="12.75">
      <c r="H2045" s="57"/>
      <c r="L2045" s="57"/>
    </row>
    <row r="2046" spans="8:12" s="58" customFormat="1" ht="12.75">
      <c r="H2046" s="57"/>
      <c r="L2046" s="57"/>
    </row>
    <row r="2047" spans="8:12" s="58" customFormat="1" ht="12.75">
      <c r="H2047" s="57"/>
      <c r="L2047" s="57"/>
    </row>
    <row r="2048" spans="8:12" s="58" customFormat="1" ht="12.75">
      <c r="H2048" s="57"/>
      <c r="L2048" s="57"/>
    </row>
    <row r="2049" spans="8:12" s="58" customFormat="1" ht="12.75">
      <c r="H2049" s="57"/>
      <c r="L2049" s="57"/>
    </row>
    <row r="2050" spans="8:12" s="58" customFormat="1" ht="12.75">
      <c r="H2050" s="57"/>
      <c r="L2050" s="57"/>
    </row>
    <row r="2051" spans="8:12" s="58" customFormat="1" ht="12.75">
      <c r="H2051" s="57"/>
      <c r="L2051" s="57"/>
    </row>
    <row r="2052" spans="8:12" s="58" customFormat="1" ht="12.75">
      <c r="H2052" s="57"/>
      <c r="L2052" s="57"/>
    </row>
    <row r="2053" spans="8:12" s="58" customFormat="1" ht="12.75">
      <c r="H2053" s="57"/>
      <c r="L2053" s="57"/>
    </row>
    <row r="2054" spans="8:12" s="58" customFormat="1" ht="12.75">
      <c r="H2054" s="57"/>
      <c r="L2054" s="57"/>
    </row>
    <row r="2055" spans="8:12" s="58" customFormat="1" ht="12.75">
      <c r="H2055" s="57"/>
      <c r="L2055" s="57"/>
    </row>
    <row r="2056" spans="8:12" s="58" customFormat="1" ht="12.75">
      <c r="H2056" s="57"/>
      <c r="L2056" s="57"/>
    </row>
    <row r="2057" spans="8:12" s="58" customFormat="1" ht="12.75">
      <c r="H2057" s="57"/>
      <c r="L2057" s="57"/>
    </row>
    <row r="2058" spans="8:12" s="58" customFormat="1" ht="12.75">
      <c r="H2058" s="57"/>
      <c r="L2058" s="57"/>
    </row>
    <row r="2059" spans="8:12" s="58" customFormat="1" ht="12.75">
      <c r="H2059" s="57"/>
      <c r="L2059" s="57"/>
    </row>
    <row r="2060" spans="8:12" s="58" customFormat="1" ht="12.75">
      <c r="H2060" s="57"/>
      <c r="L2060" s="57"/>
    </row>
    <row r="2061" spans="8:12" s="58" customFormat="1" ht="12.75">
      <c r="H2061" s="57"/>
      <c r="L2061" s="57"/>
    </row>
    <row r="2062" spans="8:12" s="58" customFormat="1" ht="12.75">
      <c r="H2062" s="57"/>
      <c r="L2062" s="57"/>
    </row>
    <row r="2063" spans="8:12" s="58" customFormat="1" ht="12.75">
      <c r="H2063" s="57"/>
      <c r="L2063" s="57"/>
    </row>
    <row r="2064" spans="8:12" s="58" customFormat="1" ht="12.75">
      <c r="H2064" s="57"/>
      <c r="L2064" s="57"/>
    </row>
    <row r="2065" spans="8:12" s="58" customFormat="1" ht="12.75">
      <c r="H2065" s="57"/>
      <c r="L2065" s="57"/>
    </row>
    <row r="2066" spans="8:12" s="58" customFormat="1" ht="12.75">
      <c r="H2066" s="57"/>
      <c r="L2066" s="57"/>
    </row>
    <row r="2067" spans="8:12" s="58" customFormat="1" ht="12.75">
      <c r="H2067" s="57"/>
      <c r="L2067" s="57"/>
    </row>
    <row r="2068" spans="8:12" s="58" customFormat="1" ht="12.75">
      <c r="H2068" s="57"/>
      <c r="L2068" s="57"/>
    </row>
    <row r="2069" spans="8:12" s="58" customFormat="1" ht="12.75">
      <c r="H2069" s="57"/>
      <c r="L2069" s="57"/>
    </row>
    <row r="2070" spans="8:12" s="58" customFormat="1" ht="12.75">
      <c r="H2070" s="57"/>
      <c r="L2070" s="57"/>
    </row>
    <row r="2071" spans="8:12" s="58" customFormat="1" ht="12.75">
      <c r="H2071" s="57"/>
      <c r="L2071" s="57"/>
    </row>
    <row r="2072" spans="8:12" s="58" customFormat="1" ht="12.75">
      <c r="H2072" s="57"/>
      <c r="L2072" s="57"/>
    </row>
    <row r="2073" spans="8:12" s="58" customFormat="1" ht="12.75">
      <c r="H2073" s="57"/>
      <c r="L2073" s="57"/>
    </row>
    <row r="2074" spans="8:12" s="58" customFormat="1" ht="12.75">
      <c r="H2074" s="57"/>
      <c r="L2074" s="57"/>
    </row>
    <row r="2075" spans="8:12" s="58" customFormat="1" ht="12.75">
      <c r="H2075" s="57"/>
      <c r="L2075" s="57"/>
    </row>
    <row r="2076" spans="8:12" s="58" customFormat="1" ht="12.75">
      <c r="H2076" s="57"/>
      <c r="L2076" s="57"/>
    </row>
    <row r="2077" spans="8:12" s="58" customFormat="1" ht="12.75">
      <c r="H2077" s="57"/>
      <c r="L2077" s="57"/>
    </row>
    <row r="2078" spans="8:12" s="58" customFormat="1" ht="12.75">
      <c r="H2078" s="57"/>
      <c r="L2078" s="57"/>
    </row>
    <row r="2079" spans="8:12" s="58" customFormat="1" ht="12.75">
      <c r="H2079" s="57"/>
      <c r="L2079" s="57"/>
    </row>
    <row r="2080" spans="8:12" s="58" customFormat="1" ht="12.75">
      <c r="H2080" s="57"/>
      <c r="L2080" s="57"/>
    </row>
    <row r="2081" spans="8:12" s="58" customFormat="1" ht="12.75">
      <c r="H2081" s="57"/>
      <c r="L2081" s="57"/>
    </row>
    <row r="2082" spans="8:12" s="58" customFormat="1" ht="12.75">
      <c r="H2082" s="57"/>
      <c r="L2082" s="57"/>
    </row>
    <row r="2083" spans="8:12" s="58" customFormat="1" ht="12.75">
      <c r="H2083" s="57"/>
      <c r="L2083" s="57"/>
    </row>
    <row r="2084" spans="8:12" s="58" customFormat="1" ht="12.75">
      <c r="H2084" s="57"/>
      <c r="L2084" s="57"/>
    </row>
    <row r="2085" spans="8:12" s="58" customFormat="1" ht="12.75">
      <c r="H2085" s="57"/>
      <c r="L2085" s="57"/>
    </row>
    <row r="2086" spans="8:12" s="58" customFormat="1" ht="12.75">
      <c r="H2086" s="57"/>
      <c r="L2086" s="57"/>
    </row>
    <row r="2087" spans="8:12" s="58" customFormat="1" ht="12.75">
      <c r="H2087" s="57"/>
      <c r="L2087" s="57"/>
    </row>
    <row r="2088" spans="8:12" s="58" customFormat="1" ht="12.75">
      <c r="H2088" s="57"/>
      <c r="L2088" s="57"/>
    </row>
    <row r="2089" spans="8:12" s="58" customFormat="1" ht="12.75">
      <c r="H2089" s="57"/>
      <c r="L2089" s="57"/>
    </row>
    <row r="2090" spans="8:12" s="58" customFormat="1" ht="12.75">
      <c r="H2090" s="57"/>
      <c r="L2090" s="57"/>
    </row>
    <row r="2091" spans="8:12" s="58" customFormat="1" ht="12.75">
      <c r="H2091" s="57"/>
      <c r="L2091" s="57"/>
    </row>
    <row r="2092" spans="8:12" s="58" customFormat="1" ht="12.75">
      <c r="H2092" s="57"/>
      <c r="L2092" s="57"/>
    </row>
    <row r="2093" spans="8:12" s="58" customFormat="1" ht="12.75">
      <c r="H2093" s="57"/>
      <c r="L2093" s="57"/>
    </row>
    <row r="2094" spans="8:12" s="58" customFormat="1" ht="12.75">
      <c r="H2094" s="57"/>
      <c r="L2094" s="57"/>
    </row>
    <row r="2095" spans="8:12" s="58" customFormat="1" ht="12.75">
      <c r="H2095" s="57"/>
      <c r="L2095" s="57"/>
    </row>
    <row r="2096" spans="8:12" s="58" customFormat="1" ht="12.75">
      <c r="H2096" s="57"/>
      <c r="L2096" s="57"/>
    </row>
    <row r="2097" spans="8:12" s="58" customFormat="1" ht="12.75">
      <c r="H2097" s="57"/>
      <c r="L2097" s="57"/>
    </row>
    <row r="2098" spans="8:12" s="58" customFormat="1" ht="12.75">
      <c r="H2098" s="57"/>
      <c r="L2098" s="57"/>
    </row>
    <row r="2099" spans="8:12" s="58" customFormat="1" ht="12.75">
      <c r="H2099" s="57"/>
      <c r="L2099" s="57"/>
    </row>
    <row r="2100" spans="8:12" s="58" customFormat="1" ht="12.75">
      <c r="H2100" s="57"/>
      <c r="L2100" s="57"/>
    </row>
    <row r="2101" spans="8:12" s="58" customFormat="1" ht="12.75">
      <c r="H2101" s="57"/>
      <c r="L2101" s="57"/>
    </row>
    <row r="2102" spans="8:12" s="58" customFormat="1" ht="12.75">
      <c r="H2102" s="57"/>
      <c r="L2102" s="57"/>
    </row>
    <row r="2103" spans="8:12" s="58" customFormat="1" ht="12.75">
      <c r="H2103" s="57"/>
      <c r="L2103" s="57"/>
    </row>
    <row r="2104" spans="8:12" s="58" customFormat="1" ht="12.75">
      <c r="H2104" s="57"/>
      <c r="L2104" s="57"/>
    </row>
    <row r="2105" spans="8:12" s="58" customFormat="1" ht="12.75">
      <c r="H2105" s="57"/>
      <c r="L2105" s="57"/>
    </row>
    <row r="2106" spans="8:12" s="58" customFormat="1" ht="12.75">
      <c r="H2106" s="57"/>
      <c r="L2106" s="57"/>
    </row>
    <row r="2107" spans="8:12" s="58" customFormat="1" ht="12.75">
      <c r="H2107" s="57"/>
      <c r="L2107" s="57"/>
    </row>
    <row r="2108" spans="8:12" s="58" customFormat="1" ht="12.75">
      <c r="H2108" s="57"/>
      <c r="L2108" s="57"/>
    </row>
    <row r="2109" spans="8:12" s="58" customFormat="1" ht="12.75">
      <c r="H2109" s="57"/>
      <c r="L2109" s="57"/>
    </row>
    <row r="2110" spans="8:12" s="58" customFormat="1" ht="12.75">
      <c r="H2110" s="57"/>
      <c r="L2110" s="57"/>
    </row>
    <row r="2111" spans="8:12" s="58" customFormat="1" ht="12.75">
      <c r="H2111" s="57"/>
      <c r="L2111" s="57"/>
    </row>
    <row r="2112" spans="8:12" s="58" customFormat="1" ht="12.75">
      <c r="H2112" s="57"/>
      <c r="L2112" s="57"/>
    </row>
    <row r="2113" spans="8:12" s="58" customFormat="1" ht="12.75">
      <c r="H2113" s="57"/>
      <c r="L2113" s="57"/>
    </row>
    <row r="2114" spans="8:12" s="58" customFormat="1" ht="12.75">
      <c r="H2114" s="57"/>
      <c r="L2114" s="57"/>
    </row>
    <row r="2115" spans="8:12" s="58" customFormat="1" ht="12.75">
      <c r="H2115" s="57"/>
      <c r="L2115" s="57"/>
    </row>
    <row r="2116" spans="8:12" s="58" customFormat="1" ht="12.75">
      <c r="H2116" s="57"/>
      <c r="L2116" s="57"/>
    </row>
    <row r="2117" spans="8:12" s="58" customFormat="1" ht="12.75">
      <c r="H2117" s="57"/>
      <c r="L2117" s="57"/>
    </row>
    <row r="2118" spans="8:12" s="58" customFormat="1" ht="12.75">
      <c r="H2118" s="57"/>
      <c r="L2118" s="57"/>
    </row>
    <row r="2119" spans="8:12" s="58" customFormat="1" ht="12.75">
      <c r="H2119" s="57"/>
      <c r="L2119" s="57"/>
    </row>
    <row r="2120" spans="8:12" s="58" customFormat="1" ht="12.75">
      <c r="H2120" s="57"/>
      <c r="L2120" s="57"/>
    </row>
    <row r="2121" spans="8:12" s="58" customFormat="1" ht="12.75">
      <c r="H2121" s="57"/>
      <c r="L2121" s="57"/>
    </row>
    <row r="2122" spans="8:12" s="58" customFormat="1" ht="12.75">
      <c r="H2122" s="57"/>
      <c r="L2122" s="57"/>
    </row>
    <row r="2123" spans="8:12" s="58" customFormat="1" ht="12.75">
      <c r="H2123" s="57"/>
      <c r="L2123" s="57"/>
    </row>
    <row r="2124" spans="8:12" s="58" customFormat="1" ht="12.75">
      <c r="H2124" s="57"/>
      <c r="L2124" s="57"/>
    </row>
    <row r="2125" spans="8:12" s="58" customFormat="1" ht="12.75">
      <c r="H2125" s="57"/>
      <c r="L2125" s="57"/>
    </row>
    <row r="2126" spans="8:12" s="58" customFormat="1" ht="12.75">
      <c r="H2126" s="57"/>
      <c r="L2126" s="57"/>
    </row>
    <row r="2127" spans="8:12" s="58" customFormat="1" ht="12.75">
      <c r="H2127" s="57"/>
      <c r="L2127" s="57"/>
    </row>
    <row r="2128" spans="8:12" s="58" customFormat="1" ht="12.75">
      <c r="H2128" s="57"/>
      <c r="L2128" s="57"/>
    </row>
    <row r="2129" spans="8:12" s="58" customFormat="1" ht="12.75">
      <c r="H2129" s="57"/>
      <c r="L2129" s="57"/>
    </row>
    <row r="2130" spans="8:12" s="58" customFormat="1" ht="12.75">
      <c r="H2130" s="57"/>
      <c r="L2130" s="57"/>
    </row>
    <row r="2131" spans="8:12" s="58" customFormat="1" ht="12.75">
      <c r="H2131" s="57"/>
      <c r="L2131" s="57"/>
    </row>
    <row r="2132" spans="8:12" s="58" customFormat="1" ht="12.75">
      <c r="H2132" s="57"/>
      <c r="L2132" s="57"/>
    </row>
    <row r="2133" spans="8:12" s="58" customFormat="1" ht="12.75">
      <c r="H2133" s="57"/>
      <c r="L2133" s="57"/>
    </row>
    <row r="2134" spans="8:12" s="58" customFormat="1" ht="12.75">
      <c r="H2134" s="57"/>
      <c r="L2134" s="57"/>
    </row>
    <row r="2135" spans="8:12" s="58" customFormat="1" ht="12.75">
      <c r="H2135" s="57"/>
      <c r="L2135" s="57"/>
    </row>
    <row r="2136" spans="8:12" s="58" customFormat="1" ht="12.75">
      <c r="H2136" s="57"/>
      <c r="L2136" s="57"/>
    </row>
    <row r="2137" spans="8:12" s="58" customFormat="1" ht="12.75">
      <c r="H2137" s="57"/>
      <c r="L2137" s="57"/>
    </row>
    <row r="2138" spans="8:12" s="58" customFormat="1" ht="12.75">
      <c r="H2138" s="57"/>
      <c r="L2138" s="57"/>
    </row>
    <row r="2139" spans="8:12" s="58" customFormat="1" ht="12.75">
      <c r="H2139" s="57"/>
      <c r="L2139" s="57"/>
    </row>
    <row r="2140" spans="8:12" s="58" customFormat="1" ht="12.75">
      <c r="H2140" s="57"/>
      <c r="L2140" s="57"/>
    </row>
    <row r="2141" spans="8:12" s="58" customFormat="1" ht="12.75">
      <c r="H2141" s="57"/>
      <c r="L2141" s="57"/>
    </row>
    <row r="2142" spans="8:12" s="58" customFormat="1" ht="12.75">
      <c r="H2142" s="57"/>
      <c r="L2142" s="57"/>
    </row>
    <row r="2143" spans="8:12" s="58" customFormat="1" ht="12.75">
      <c r="H2143" s="57"/>
      <c r="L2143" s="57"/>
    </row>
    <row r="2144" spans="8:12" s="58" customFormat="1" ht="12.75">
      <c r="H2144" s="57"/>
      <c r="L2144" s="57"/>
    </row>
    <row r="2145" spans="8:12" s="58" customFormat="1" ht="12.75">
      <c r="H2145" s="57"/>
      <c r="L2145" s="57"/>
    </row>
    <row r="2146" spans="8:12" s="58" customFormat="1" ht="12.75">
      <c r="H2146" s="57"/>
      <c r="L2146" s="57"/>
    </row>
    <row r="2147" spans="8:12" s="58" customFormat="1" ht="12.75">
      <c r="H2147" s="57"/>
      <c r="L2147" s="57"/>
    </row>
    <row r="2148" spans="8:12" s="58" customFormat="1" ht="12.75">
      <c r="H2148" s="57"/>
      <c r="L2148" s="57"/>
    </row>
    <row r="2149" spans="8:12" s="58" customFormat="1" ht="12.75">
      <c r="H2149" s="57"/>
      <c r="L2149" s="57"/>
    </row>
    <row r="2150" spans="8:12" s="58" customFormat="1" ht="12.75">
      <c r="H2150" s="57"/>
      <c r="L2150" s="57"/>
    </row>
    <row r="2151" spans="8:12" s="58" customFormat="1" ht="12.75">
      <c r="H2151" s="57"/>
      <c r="L2151" s="57"/>
    </row>
    <row r="2152" spans="8:12" s="58" customFormat="1" ht="12.75">
      <c r="H2152" s="57"/>
      <c r="L2152" s="57"/>
    </row>
    <row r="2153" spans="8:12" s="58" customFormat="1" ht="12.75">
      <c r="H2153" s="57"/>
      <c r="L2153" s="57"/>
    </row>
    <row r="2154" spans="8:12" s="58" customFormat="1" ht="12.75">
      <c r="H2154" s="57"/>
      <c r="L2154" s="57"/>
    </row>
    <row r="2155" spans="8:12" s="58" customFormat="1" ht="12.75">
      <c r="H2155" s="57"/>
      <c r="L2155" s="57"/>
    </row>
    <row r="2156" spans="8:12" s="58" customFormat="1" ht="12.75">
      <c r="H2156" s="57"/>
      <c r="L2156" s="57"/>
    </row>
    <row r="2157" spans="8:12" s="58" customFormat="1" ht="12.75">
      <c r="H2157" s="57"/>
      <c r="L2157" s="57"/>
    </row>
    <row r="2158" spans="8:12" s="58" customFormat="1" ht="12.75">
      <c r="H2158" s="57"/>
      <c r="L2158" s="57"/>
    </row>
    <row r="2159" spans="8:12" s="58" customFormat="1" ht="12.75">
      <c r="H2159" s="57"/>
      <c r="L2159" s="57"/>
    </row>
    <row r="2160" spans="8:12" s="58" customFormat="1" ht="12.75">
      <c r="H2160" s="57"/>
      <c r="L2160" s="57"/>
    </row>
    <row r="2161" spans="8:12" s="58" customFormat="1" ht="12.75">
      <c r="H2161" s="57"/>
      <c r="L2161" s="57"/>
    </row>
    <row r="2162" spans="8:12" s="58" customFormat="1" ht="12.75">
      <c r="H2162" s="57"/>
      <c r="L2162" s="57"/>
    </row>
    <row r="2163" spans="8:12" s="58" customFormat="1" ht="12.75">
      <c r="H2163" s="57"/>
      <c r="L2163" s="57"/>
    </row>
    <row r="2164" spans="8:12" s="58" customFormat="1" ht="12.75">
      <c r="H2164" s="57"/>
      <c r="L2164" s="57"/>
    </row>
    <row r="2165" spans="8:12" s="58" customFormat="1" ht="12.75">
      <c r="H2165" s="57"/>
      <c r="L2165" s="57"/>
    </row>
    <row r="2166" spans="8:12" s="58" customFormat="1" ht="12.75">
      <c r="H2166" s="57"/>
      <c r="L2166" s="57"/>
    </row>
    <row r="2167" spans="8:12" s="58" customFormat="1" ht="12.75">
      <c r="H2167" s="57"/>
      <c r="L2167" s="57"/>
    </row>
    <row r="2168" spans="8:12" s="58" customFormat="1" ht="12.75">
      <c r="H2168" s="57"/>
      <c r="L2168" s="57"/>
    </row>
    <row r="2169" spans="8:12" s="58" customFormat="1" ht="12.75">
      <c r="H2169" s="57"/>
      <c r="L2169" s="57"/>
    </row>
    <row r="2170" spans="8:12" s="58" customFormat="1" ht="12.75">
      <c r="H2170" s="57"/>
      <c r="L2170" s="57"/>
    </row>
    <row r="2171" spans="8:12" s="58" customFormat="1" ht="12.75">
      <c r="H2171" s="57"/>
      <c r="L2171" s="57"/>
    </row>
    <row r="2172" spans="8:12" s="58" customFormat="1" ht="12.75">
      <c r="H2172" s="57"/>
      <c r="L2172" s="57"/>
    </row>
    <row r="2173" spans="8:12" s="58" customFormat="1" ht="12.75">
      <c r="H2173" s="57"/>
      <c r="L2173" s="57"/>
    </row>
    <row r="2174" spans="8:12" s="58" customFormat="1" ht="12.75">
      <c r="H2174" s="57"/>
      <c r="L2174" s="57"/>
    </row>
    <row r="2175" spans="8:12" s="58" customFormat="1" ht="12.75">
      <c r="H2175" s="57"/>
      <c r="L2175" s="57"/>
    </row>
    <row r="2176" spans="8:12" s="58" customFormat="1" ht="12.75">
      <c r="H2176" s="57"/>
      <c r="L2176" s="57"/>
    </row>
    <row r="2177" spans="8:12" s="58" customFormat="1" ht="12.75">
      <c r="H2177" s="57"/>
      <c r="L2177" s="57"/>
    </row>
    <row r="2178" spans="8:12" s="58" customFormat="1" ht="12.75">
      <c r="H2178" s="57"/>
      <c r="L2178" s="57"/>
    </row>
    <row r="2179" spans="8:12" s="58" customFormat="1" ht="12.75">
      <c r="H2179" s="57"/>
      <c r="L2179" s="57"/>
    </row>
    <row r="2180" spans="8:12" s="58" customFormat="1" ht="12.75">
      <c r="H2180" s="57"/>
      <c r="L2180" s="57"/>
    </row>
    <row r="2181" spans="8:12" s="58" customFormat="1" ht="12.75">
      <c r="H2181" s="57"/>
      <c r="L2181" s="57"/>
    </row>
    <row r="2182" spans="8:12" s="58" customFormat="1" ht="12.75">
      <c r="H2182" s="57"/>
      <c r="L2182" s="57"/>
    </row>
    <row r="2183" spans="8:12" s="58" customFormat="1" ht="12.75">
      <c r="H2183" s="57"/>
      <c r="L2183" s="57"/>
    </row>
    <row r="2184" spans="8:12" s="58" customFormat="1" ht="12.75">
      <c r="H2184" s="57"/>
      <c r="L2184" s="57"/>
    </row>
    <row r="2185" spans="8:12" s="58" customFormat="1" ht="12.75">
      <c r="H2185" s="57"/>
      <c r="L2185" s="57"/>
    </row>
    <row r="2186" spans="8:12" s="58" customFormat="1" ht="12.75">
      <c r="H2186" s="57"/>
      <c r="L2186" s="57"/>
    </row>
    <row r="2187" spans="8:12" s="58" customFormat="1" ht="12.75">
      <c r="H2187" s="57"/>
      <c r="L2187" s="57"/>
    </row>
    <row r="2188" spans="8:12" s="58" customFormat="1" ht="12.75">
      <c r="H2188" s="57"/>
      <c r="L2188" s="57"/>
    </row>
    <row r="2189" spans="8:12" s="58" customFormat="1" ht="12.75">
      <c r="H2189" s="57"/>
      <c r="L2189" s="57"/>
    </row>
    <row r="2190" spans="8:12" s="58" customFormat="1" ht="12.75">
      <c r="H2190" s="57"/>
      <c r="L2190" s="57"/>
    </row>
    <row r="2191" spans="8:12" s="58" customFormat="1" ht="12.75">
      <c r="H2191" s="57"/>
      <c r="L2191" s="57"/>
    </row>
    <row r="2192" spans="8:12" s="58" customFormat="1" ht="12.75">
      <c r="H2192" s="57"/>
      <c r="L2192" s="57"/>
    </row>
    <row r="2193" spans="8:12" s="58" customFormat="1" ht="12.75">
      <c r="H2193" s="57"/>
      <c r="L2193" s="57"/>
    </row>
    <row r="2194" spans="8:12" s="58" customFormat="1" ht="12.75">
      <c r="H2194" s="57"/>
      <c r="L2194" s="57"/>
    </row>
    <row r="2195" spans="8:12" s="58" customFormat="1" ht="12.75">
      <c r="H2195" s="57"/>
      <c r="L2195" s="57"/>
    </row>
    <row r="2196" spans="8:12" s="58" customFormat="1" ht="12.75">
      <c r="H2196" s="57"/>
      <c r="L2196" s="57"/>
    </row>
    <row r="2197" spans="8:12" s="58" customFormat="1" ht="12.75">
      <c r="H2197" s="57"/>
      <c r="L2197" s="57"/>
    </row>
    <row r="2198" spans="8:12" s="58" customFormat="1" ht="12.75">
      <c r="H2198" s="57"/>
      <c r="L2198" s="57"/>
    </row>
    <row r="2199" spans="8:12" s="58" customFormat="1" ht="12.75">
      <c r="H2199" s="57"/>
      <c r="L2199" s="57"/>
    </row>
    <row r="2200" spans="8:12" s="58" customFormat="1" ht="12.75">
      <c r="H2200" s="57"/>
      <c r="L2200" s="57"/>
    </row>
    <row r="2201" spans="8:12" s="58" customFormat="1" ht="12.75">
      <c r="H2201" s="57"/>
      <c r="L2201" s="57"/>
    </row>
    <row r="2202" spans="8:12" s="58" customFormat="1" ht="12.75">
      <c r="H2202" s="57"/>
      <c r="L2202" s="57"/>
    </row>
    <row r="2203" spans="8:12" s="58" customFormat="1" ht="12.75">
      <c r="H2203" s="57"/>
      <c r="L2203" s="57"/>
    </row>
    <row r="2204" spans="8:12" s="58" customFormat="1" ht="12.75">
      <c r="H2204" s="57"/>
      <c r="L2204" s="57"/>
    </row>
    <row r="2205" spans="8:12" s="58" customFormat="1" ht="12.75">
      <c r="H2205" s="57"/>
      <c r="L2205" s="57"/>
    </row>
    <row r="2206" spans="8:12" s="58" customFormat="1" ht="12.75">
      <c r="H2206" s="57"/>
      <c r="L2206" s="57"/>
    </row>
    <row r="2207" spans="8:12" s="58" customFormat="1" ht="12.75">
      <c r="H2207" s="57"/>
      <c r="L2207" s="57"/>
    </row>
    <row r="2208" spans="8:12" s="58" customFormat="1" ht="12.75">
      <c r="H2208" s="57"/>
      <c r="L2208" s="57"/>
    </row>
    <row r="2209" spans="8:12" s="58" customFormat="1" ht="12.75">
      <c r="H2209" s="57"/>
      <c r="L2209" s="57"/>
    </row>
    <row r="2210" spans="8:12" s="58" customFormat="1" ht="12.75">
      <c r="H2210" s="57"/>
      <c r="L2210" s="57"/>
    </row>
    <row r="2211" spans="8:12" s="58" customFormat="1" ht="12.75">
      <c r="H2211" s="57"/>
      <c r="L2211" s="57"/>
    </row>
    <row r="2212" spans="8:12" s="58" customFormat="1" ht="12.75">
      <c r="H2212" s="57"/>
      <c r="L2212" s="57"/>
    </row>
    <row r="2213" spans="8:12" s="58" customFormat="1" ht="12.75">
      <c r="H2213" s="57"/>
      <c r="L2213" s="57"/>
    </row>
    <row r="2214" spans="8:12" s="58" customFormat="1" ht="12.75">
      <c r="H2214" s="57"/>
      <c r="L2214" s="57"/>
    </row>
    <row r="2215" spans="8:12" s="58" customFormat="1" ht="12.75">
      <c r="H2215" s="57"/>
      <c r="L2215" s="57"/>
    </row>
    <row r="2216" spans="8:12" s="58" customFormat="1" ht="12.75">
      <c r="H2216" s="57"/>
      <c r="L2216" s="57"/>
    </row>
    <row r="2217" spans="8:12" s="58" customFormat="1" ht="12.75">
      <c r="H2217" s="57"/>
      <c r="L2217" s="57"/>
    </row>
    <row r="2218" spans="8:12" s="58" customFormat="1" ht="12.75">
      <c r="H2218" s="57"/>
      <c r="L2218" s="57"/>
    </row>
    <row r="2219" spans="8:12" s="58" customFormat="1" ht="12.75">
      <c r="H2219" s="57"/>
      <c r="L2219" s="57"/>
    </row>
    <row r="2220" spans="8:12" s="58" customFormat="1" ht="12.75">
      <c r="H2220" s="57"/>
      <c r="L2220" s="57"/>
    </row>
    <row r="2221" spans="8:12" s="58" customFormat="1" ht="12.75">
      <c r="H2221" s="57"/>
      <c r="L2221" s="57"/>
    </row>
    <row r="2222" spans="8:12" s="58" customFormat="1" ht="12.75">
      <c r="H2222" s="57"/>
      <c r="L2222" s="57"/>
    </row>
    <row r="2223" spans="8:12" s="58" customFormat="1" ht="12.75">
      <c r="H2223" s="57"/>
      <c r="L2223" s="57"/>
    </row>
    <row r="2224" spans="8:12" s="58" customFormat="1" ht="12.75">
      <c r="H2224" s="57"/>
      <c r="L2224" s="57"/>
    </row>
    <row r="2225" spans="8:12" s="58" customFormat="1" ht="12.75">
      <c r="H2225" s="57"/>
      <c r="L2225" s="57"/>
    </row>
    <row r="2226" spans="8:12" s="58" customFormat="1" ht="12.75">
      <c r="H2226" s="57"/>
      <c r="L2226" s="57"/>
    </row>
    <row r="2227" spans="8:12" s="58" customFormat="1" ht="12.75">
      <c r="H2227" s="57"/>
      <c r="L2227" s="57"/>
    </row>
    <row r="2228" spans="8:12" s="58" customFormat="1" ht="12.75">
      <c r="H2228" s="57"/>
      <c r="L2228" s="57"/>
    </row>
    <row r="2229" spans="8:12" s="58" customFormat="1" ht="12.75">
      <c r="H2229" s="57"/>
      <c r="L2229" s="57"/>
    </row>
    <row r="2230" spans="8:12" s="58" customFormat="1" ht="12.75">
      <c r="H2230" s="57"/>
      <c r="L2230" s="57"/>
    </row>
    <row r="2231" spans="8:12" s="58" customFormat="1" ht="12.75">
      <c r="H2231" s="57"/>
      <c r="L2231" s="57"/>
    </row>
    <row r="2232" spans="8:12" s="58" customFormat="1" ht="12.75">
      <c r="H2232" s="57"/>
      <c r="L2232" s="57"/>
    </row>
    <row r="2233" spans="8:12" s="58" customFormat="1" ht="12.75">
      <c r="H2233" s="57"/>
      <c r="L2233" s="57"/>
    </row>
    <row r="2234" spans="8:12" s="58" customFormat="1" ht="12.75">
      <c r="H2234" s="57"/>
      <c r="L2234" s="57"/>
    </row>
    <row r="2235" spans="8:12" s="58" customFormat="1" ht="12.75">
      <c r="H2235" s="57"/>
      <c r="L2235" s="57"/>
    </row>
    <row r="2236" spans="8:12" s="58" customFormat="1" ht="12.75">
      <c r="H2236" s="57"/>
      <c r="L2236" s="57"/>
    </row>
    <row r="2237" spans="8:12" s="58" customFormat="1" ht="12.75">
      <c r="H2237" s="57"/>
      <c r="L2237" s="57"/>
    </row>
    <row r="2238" spans="8:12" s="58" customFormat="1" ht="12.75">
      <c r="H2238" s="57"/>
      <c r="L2238" s="57"/>
    </row>
    <row r="2239" spans="8:12" s="58" customFormat="1" ht="12.75">
      <c r="H2239" s="57"/>
      <c r="L2239" s="57"/>
    </row>
    <row r="2240" spans="8:12" s="58" customFormat="1" ht="12.75">
      <c r="H2240" s="57"/>
      <c r="L2240" s="57"/>
    </row>
    <row r="2241" spans="8:12" s="58" customFormat="1" ht="12.75">
      <c r="H2241" s="57"/>
      <c r="L2241" s="57"/>
    </row>
    <row r="2242" spans="8:12" s="58" customFormat="1" ht="12.75">
      <c r="H2242" s="57"/>
      <c r="L2242" s="57"/>
    </row>
    <row r="2243" spans="8:12" s="58" customFormat="1" ht="12.75">
      <c r="H2243" s="57"/>
      <c r="L2243" s="57"/>
    </row>
    <row r="2244" spans="8:12" s="58" customFormat="1" ht="12.75">
      <c r="H2244" s="57"/>
      <c r="L2244" s="57"/>
    </row>
    <row r="2245" spans="8:12" s="58" customFormat="1" ht="12.75">
      <c r="H2245" s="57"/>
      <c r="L2245" s="57"/>
    </row>
    <row r="2246" spans="8:12" s="58" customFormat="1" ht="12.75">
      <c r="H2246" s="57"/>
      <c r="L2246" s="57"/>
    </row>
    <row r="2247" spans="8:12" s="58" customFormat="1" ht="12.75">
      <c r="H2247" s="57"/>
      <c r="L2247" s="57"/>
    </row>
    <row r="2248" spans="8:12" s="58" customFormat="1" ht="12.75">
      <c r="H2248" s="57"/>
      <c r="L2248" s="57"/>
    </row>
    <row r="2249" spans="8:12" s="58" customFormat="1" ht="12.75">
      <c r="H2249" s="57"/>
      <c r="L2249" s="57"/>
    </row>
    <row r="2250" spans="8:12" s="58" customFormat="1" ht="12.75">
      <c r="H2250" s="57"/>
      <c r="L2250" s="57"/>
    </row>
    <row r="2251" spans="8:12" s="58" customFormat="1" ht="12.75">
      <c r="H2251" s="57"/>
      <c r="L2251" s="57"/>
    </row>
    <row r="2252" spans="8:12" s="58" customFormat="1" ht="12.75">
      <c r="H2252" s="57"/>
      <c r="L2252" s="57"/>
    </row>
    <row r="2253" spans="8:12" s="58" customFormat="1" ht="12.75">
      <c r="H2253" s="57"/>
      <c r="L2253" s="57"/>
    </row>
    <row r="2254" spans="8:12" s="58" customFormat="1" ht="12.75">
      <c r="H2254" s="57"/>
      <c r="L2254" s="57"/>
    </row>
    <row r="2255" spans="8:12" s="58" customFormat="1" ht="12.75">
      <c r="H2255" s="57"/>
      <c r="L2255" s="57"/>
    </row>
    <row r="2256" spans="8:12" s="58" customFormat="1" ht="12.75">
      <c r="H2256" s="57"/>
      <c r="L2256" s="57"/>
    </row>
    <row r="2257" spans="8:12" s="58" customFormat="1" ht="12.75">
      <c r="H2257" s="57"/>
      <c r="L2257" s="57"/>
    </row>
    <row r="2258" spans="8:12" s="58" customFormat="1" ht="12.75">
      <c r="H2258" s="57"/>
      <c r="L2258" s="57"/>
    </row>
    <row r="2259" spans="8:12" s="58" customFormat="1" ht="12.75">
      <c r="H2259" s="57"/>
      <c r="L2259" s="57"/>
    </row>
    <row r="2260" spans="8:12" s="58" customFormat="1" ht="12.75">
      <c r="H2260" s="57"/>
      <c r="L2260" s="57"/>
    </row>
    <row r="2261" spans="8:12" s="58" customFormat="1" ht="12.75">
      <c r="H2261" s="57"/>
      <c r="L2261" s="57"/>
    </row>
    <row r="2262" spans="8:12" s="58" customFormat="1" ht="12.75">
      <c r="H2262" s="57"/>
      <c r="L2262" s="57"/>
    </row>
    <row r="2263" spans="8:12" s="58" customFormat="1" ht="12.75">
      <c r="H2263" s="57"/>
      <c r="L2263" s="57"/>
    </row>
    <row r="2264" spans="8:12" s="58" customFormat="1" ht="12.75">
      <c r="H2264" s="57"/>
      <c r="L2264" s="57"/>
    </row>
    <row r="2265" spans="8:12" s="58" customFormat="1" ht="12.75">
      <c r="H2265" s="57"/>
      <c r="L2265" s="57"/>
    </row>
    <row r="2266" spans="8:12" s="58" customFormat="1" ht="12.75">
      <c r="H2266" s="57"/>
      <c r="L2266" s="57"/>
    </row>
    <row r="2267" spans="8:12" s="58" customFormat="1" ht="12.75">
      <c r="H2267" s="57"/>
      <c r="L2267" s="57"/>
    </row>
    <row r="2268" spans="8:12" s="58" customFormat="1" ht="12.75">
      <c r="H2268" s="57"/>
      <c r="L2268" s="57"/>
    </row>
    <row r="2269" spans="8:12" s="58" customFormat="1" ht="12.75">
      <c r="H2269" s="57"/>
      <c r="L2269" s="57"/>
    </row>
    <row r="2270" spans="8:12" s="58" customFormat="1" ht="12.75">
      <c r="H2270" s="57"/>
      <c r="L2270" s="57"/>
    </row>
    <row r="2271" spans="8:12" s="58" customFormat="1" ht="12.75">
      <c r="H2271" s="57"/>
      <c r="L2271" s="57"/>
    </row>
    <row r="2272" spans="8:12" s="58" customFormat="1" ht="12.75">
      <c r="H2272" s="57"/>
      <c r="L2272" s="57"/>
    </row>
    <row r="2273" spans="8:12" s="58" customFormat="1" ht="12.75">
      <c r="H2273" s="57"/>
      <c r="L2273" s="57"/>
    </row>
    <row r="2274" spans="8:12" s="58" customFormat="1" ht="12.75">
      <c r="H2274" s="57"/>
      <c r="L2274" s="57"/>
    </row>
    <row r="2275" spans="8:12" s="58" customFormat="1" ht="12.75">
      <c r="H2275" s="57"/>
      <c r="L2275" s="57"/>
    </row>
    <row r="2276" spans="8:12" s="58" customFormat="1" ht="12.75">
      <c r="H2276" s="57"/>
      <c r="L2276" s="57"/>
    </row>
    <row r="2277" spans="8:12" s="58" customFormat="1" ht="12.75">
      <c r="H2277" s="57"/>
      <c r="L2277" s="57"/>
    </row>
    <row r="2278" spans="8:12" s="58" customFormat="1" ht="12.75">
      <c r="H2278" s="57"/>
      <c r="L2278" s="57"/>
    </row>
    <row r="2279" spans="8:12" s="58" customFormat="1" ht="12.75">
      <c r="H2279" s="57"/>
      <c r="L2279" s="57"/>
    </row>
    <row r="2280" spans="8:12" s="58" customFormat="1" ht="12.75">
      <c r="H2280" s="57"/>
      <c r="L2280" s="57"/>
    </row>
    <row r="2281" spans="8:12" s="58" customFormat="1" ht="12.75">
      <c r="H2281" s="57"/>
      <c r="L2281" s="57"/>
    </row>
    <row r="2282" spans="8:12" s="58" customFormat="1" ht="12.75">
      <c r="H2282" s="57"/>
      <c r="L2282" s="57"/>
    </row>
    <row r="2283" spans="8:12" s="58" customFormat="1" ht="12.75">
      <c r="H2283" s="57"/>
      <c r="L2283" s="57"/>
    </row>
    <row r="2284" spans="8:12" s="58" customFormat="1" ht="12.75">
      <c r="H2284" s="57"/>
      <c r="L2284" s="57"/>
    </row>
    <row r="2285" spans="8:12" s="58" customFormat="1" ht="12.75">
      <c r="H2285" s="57"/>
      <c r="L2285" s="57"/>
    </row>
    <row r="2286" spans="8:12" s="58" customFormat="1" ht="12.75">
      <c r="H2286" s="57"/>
      <c r="L2286" s="57"/>
    </row>
    <row r="2287" spans="8:12" s="58" customFormat="1" ht="12.75">
      <c r="H2287" s="57"/>
      <c r="L2287" s="57"/>
    </row>
    <row r="2288" spans="8:12" s="58" customFormat="1" ht="12.75">
      <c r="H2288" s="57"/>
      <c r="L2288" s="57"/>
    </row>
    <row r="2289" spans="8:12" s="58" customFormat="1" ht="12.75">
      <c r="H2289" s="57"/>
      <c r="L2289" s="57"/>
    </row>
    <row r="2290" spans="8:12" s="58" customFormat="1" ht="12.75">
      <c r="H2290" s="57"/>
      <c r="L2290" s="57"/>
    </row>
    <row r="2291" spans="8:12" s="58" customFormat="1" ht="12.75">
      <c r="H2291" s="57"/>
      <c r="L2291" s="57"/>
    </row>
    <row r="2292" spans="8:12" s="58" customFormat="1" ht="12.75">
      <c r="H2292" s="57"/>
      <c r="L2292" s="57"/>
    </row>
    <row r="2293" spans="8:12" s="58" customFormat="1" ht="12.75">
      <c r="H2293" s="57"/>
      <c r="L2293" s="57"/>
    </row>
    <row r="2294" spans="8:12" s="58" customFormat="1" ht="12.75">
      <c r="H2294" s="57"/>
      <c r="L2294" s="57"/>
    </row>
    <row r="2295" spans="8:12" s="58" customFormat="1" ht="12.75">
      <c r="H2295" s="57"/>
      <c r="L2295" s="57"/>
    </row>
    <row r="2296" spans="8:12" s="58" customFormat="1" ht="12.75">
      <c r="H2296" s="57"/>
      <c r="L2296" s="57"/>
    </row>
    <row r="2297" spans="8:12" s="58" customFormat="1" ht="12.75">
      <c r="H2297" s="57"/>
      <c r="L2297" s="57"/>
    </row>
    <row r="2298" spans="8:12" s="58" customFormat="1" ht="12.75">
      <c r="H2298" s="57"/>
      <c r="L2298" s="57"/>
    </row>
    <row r="2299" spans="8:12" s="58" customFormat="1" ht="12.75">
      <c r="H2299" s="57"/>
      <c r="L2299" s="57"/>
    </row>
    <row r="2300" spans="8:12" s="58" customFormat="1" ht="12.75">
      <c r="H2300" s="57"/>
      <c r="L2300" s="57"/>
    </row>
    <row r="2301" spans="8:12" s="58" customFormat="1" ht="12.75">
      <c r="H2301" s="57"/>
      <c r="L2301" s="57"/>
    </row>
    <row r="2302" spans="8:12" s="58" customFormat="1" ht="12.75">
      <c r="H2302" s="57"/>
      <c r="L2302" s="57"/>
    </row>
    <row r="2303" spans="8:12" s="58" customFormat="1" ht="12.75">
      <c r="H2303" s="57"/>
      <c r="L2303" s="57"/>
    </row>
    <row r="2304" spans="8:12" s="58" customFormat="1" ht="12.75">
      <c r="H2304" s="57"/>
      <c r="L2304" s="57"/>
    </row>
    <row r="2305" spans="8:12" s="58" customFormat="1" ht="12.75">
      <c r="H2305" s="57"/>
      <c r="L2305" s="57"/>
    </row>
    <row r="2306" spans="8:12" s="58" customFormat="1" ht="12.75">
      <c r="H2306" s="57"/>
      <c r="L2306" s="57"/>
    </row>
    <row r="2307" spans="8:12" s="58" customFormat="1" ht="12.75">
      <c r="H2307" s="57"/>
      <c r="L2307" s="57"/>
    </row>
    <row r="2308" spans="8:12" s="58" customFormat="1" ht="12.75">
      <c r="H2308" s="57"/>
      <c r="L2308" s="57"/>
    </row>
    <row r="2309" spans="8:12" s="58" customFormat="1" ht="12.75">
      <c r="H2309" s="57"/>
      <c r="L2309" s="57"/>
    </row>
    <row r="2310" spans="8:12" s="58" customFormat="1" ht="12.75">
      <c r="H2310" s="57"/>
      <c r="L2310" s="57"/>
    </row>
    <row r="2311" spans="8:12" s="58" customFormat="1" ht="12.75">
      <c r="H2311" s="57"/>
      <c r="L2311" s="57"/>
    </row>
    <row r="2312" spans="8:12" s="58" customFormat="1" ht="12.75">
      <c r="H2312" s="57"/>
      <c r="L2312" s="57"/>
    </row>
    <row r="2313" spans="8:12" s="58" customFormat="1" ht="12.75">
      <c r="H2313" s="57"/>
      <c r="L2313" s="57"/>
    </row>
    <row r="2314" spans="8:12" s="58" customFormat="1" ht="12.75">
      <c r="H2314" s="57"/>
      <c r="L2314" s="57"/>
    </row>
    <row r="2315" spans="8:12" s="58" customFormat="1" ht="12.75">
      <c r="H2315" s="57"/>
      <c r="L2315" s="57"/>
    </row>
    <row r="2316" spans="8:12" s="58" customFormat="1" ht="12.75">
      <c r="H2316" s="57"/>
      <c r="L2316" s="57"/>
    </row>
    <row r="2317" spans="8:12" s="58" customFormat="1" ht="12.75">
      <c r="H2317" s="57"/>
      <c r="L2317" s="57"/>
    </row>
    <row r="2318" spans="8:12" s="58" customFormat="1" ht="12.75">
      <c r="H2318" s="57"/>
      <c r="L2318" s="57"/>
    </row>
    <row r="2319" spans="8:12" s="58" customFormat="1" ht="12.75">
      <c r="H2319" s="57"/>
      <c r="L2319" s="57"/>
    </row>
    <row r="2320" spans="8:12" s="58" customFormat="1" ht="12.75">
      <c r="H2320" s="57"/>
      <c r="L2320" s="57"/>
    </row>
    <row r="2321" spans="8:12" s="58" customFormat="1" ht="12.75">
      <c r="H2321" s="57"/>
      <c r="L2321" s="57"/>
    </row>
    <row r="2322" spans="8:12" s="58" customFormat="1" ht="12.75">
      <c r="H2322" s="57"/>
      <c r="L2322" s="57"/>
    </row>
    <row r="2323" spans="8:12" s="58" customFormat="1" ht="12.75">
      <c r="H2323" s="57"/>
      <c r="L2323" s="57"/>
    </row>
    <row r="2324" spans="8:12" s="58" customFormat="1" ht="12.75">
      <c r="H2324" s="57"/>
      <c r="L2324" s="57"/>
    </row>
    <row r="2325" spans="8:12" s="58" customFormat="1" ht="12.75">
      <c r="H2325" s="57"/>
      <c r="L2325" s="57"/>
    </row>
    <row r="2326" spans="8:12" s="58" customFormat="1" ht="12.75">
      <c r="H2326" s="57"/>
      <c r="L2326" s="57"/>
    </row>
    <row r="2327" spans="8:12" s="58" customFormat="1" ht="12.75">
      <c r="H2327" s="57"/>
      <c r="L2327" s="57"/>
    </row>
    <row r="2328" spans="8:12" s="58" customFormat="1" ht="12.75">
      <c r="H2328" s="57"/>
      <c r="L2328" s="57"/>
    </row>
    <row r="2329" spans="8:12" s="58" customFormat="1" ht="12.75">
      <c r="H2329" s="57"/>
      <c r="L2329" s="57"/>
    </row>
    <row r="2330" spans="8:12" s="58" customFormat="1" ht="12.75">
      <c r="H2330" s="57"/>
      <c r="L2330" s="57"/>
    </row>
    <row r="2331" spans="8:12" s="58" customFormat="1" ht="12.75">
      <c r="H2331" s="57"/>
      <c r="L2331" s="57"/>
    </row>
    <row r="2332" spans="8:12" s="58" customFormat="1" ht="12.75">
      <c r="H2332" s="57"/>
      <c r="L2332" s="57"/>
    </row>
    <row r="2333" spans="8:12" s="58" customFormat="1" ht="12.75">
      <c r="H2333" s="57"/>
      <c r="L2333" s="57"/>
    </row>
    <row r="2334" spans="8:12" s="58" customFormat="1" ht="12.75">
      <c r="H2334" s="57"/>
      <c r="L2334" s="57"/>
    </row>
    <row r="2335" spans="8:12" s="58" customFormat="1" ht="12.75">
      <c r="H2335" s="57"/>
      <c r="L2335" s="57"/>
    </row>
    <row r="2336" spans="8:12" s="58" customFormat="1" ht="12.75">
      <c r="H2336" s="57"/>
      <c r="L2336" s="57"/>
    </row>
    <row r="2337" spans="8:12" s="58" customFormat="1" ht="12.75">
      <c r="H2337" s="57"/>
      <c r="L2337" s="57"/>
    </row>
    <row r="2338" spans="8:12" s="58" customFormat="1" ht="12.75">
      <c r="H2338" s="57"/>
      <c r="L2338" s="57"/>
    </row>
    <row r="2339" spans="8:12" s="58" customFormat="1" ht="12.75">
      <c r="H2339" s="57"/>
      <c r="L2339" s="57"/>
    </row>
    <row r="2340" spans="8:12" s="58" customFormat="1" ht="12.75">
      <c r="H2340" s="57"/>
      <c r="L2340" s="57"/>
    </row>
    <row r="2341" spans="8:12" s="58" customFormat="1" ht="12.75">
      <c r="H2341" s="57"/>
      <c r="L2341" s="57"/>
    </row>
    <row r="2342" spans="8:12" s="58" customFormat="1" ht="12.75">
      <c r="H2342" s="57"/>
      <c r="L2342" s="57"/>
    </row>
    <row r="2343" spans="8:12" s="58" customFormat="1" ht="12.75">
      <c r="H2343" s="57"/>
      <c r="L2343" s="57"/>
    </row>
    <row r="2344" spans="8:12" s="58" customFormat="1" ht="12.75">
      <c r="H2344" s="57"/>
      <c r="L2344" s="57"/>
    </row>
    <row r="2345" spans="8:12" s="58" customFormat="1" ht="12.75">
      <c r="H2345" s="57"/>
      <c r="L2345" s="57"/>
    </row>
    <row r="2346" spans="8:12" s="58" customFormat="1" ht="12.75">
      <c r="H2346" s="57"/>
      <c r="L2346" s="57"/>
    </row>
    <row r="2347" spans="8:12" s="58" customFormat="1" ht="12.75">
      <c r="H2347" s="57"/>
      <c r="L2347" s="57"/>
    </row>
    <row r="2348" spans="8:12" s="58" customFormat="1" ht="12.75">
      <c r="H2348" s="57"/>
      <c r="L2348" s="57"/>
    </row>
    <row r="2349" spans="8:12" s="58" customFormat="1" ht="12.75">
      <c r="H2349" s="57"/>
      <c r="L2349" s="57"/>
    </row>
    <row r="2350" spans="8:12" s="58" customFormat="1" ht="12.75">
      <c r="H2350" s="57"/>
      <c r="L2350" s="57"/>
    </row>
    <row r="2351" spans="8:12" s="58" customFormat="1" ht="12.75">
      <c r="H2351" s="57"/>
      <c r="L2351" s="57"/>
    </row>
    <row r="2352" spans="8:12" s="58" customFormat="1" ht="12.75">
      <c r="H2352" s="57"/>
      <c r="L2352" s="57"/>
    </row>
    <row r="2353" spans="8:12" s="58" customFormat="1" ht="12.75">
      <c r="H2353" s="57"/>
      <c r="L2353" s="57"/>
    </row>
    <row r="2354" spans="8:12" s="58" customFormat="1" ht="12.75">
      <c r="H2354" s="57"/>
      <c r="L2354" s="57"/>
    </row>
    <row r="2355" spans="8:12" s="58" customFormat="1" ht="12.75">
      <c r="H2355" s="57"/>
      <c r="L2355" s="57"/>
    </row>
    <row r="2356" spans="8:12" s="58" customFormat="1" ht="12.75">
      <c r="H2356" s="57"/>
      <c r="L2356" s="57"/>
    </row>
    <row r="2357" spans="8:12" s="58" customFormat="1" ht="12.75">
      <c r="H2357" s="57"/>
      <c r="L2357" s="57"/>
    </row>
    <row r="2358" spans="8:12" s="58" customFormat="1" ht="12.75">
      <c r="H2358" s="57"/>
      <c r="L2358" s="57"/>
    </row>
    <row r="2359" spans="8:12" s="58" customFormat="1" ht="12.75">
      <c r="H2359" s="57"/>
      <c r="L2359" s="57"/>
    </row>
    <row r="2360" spans="8:12" s="58" customFormat="1" ht="12.75">
      <c r="H2360" s="57"/>
      <c r="L2360" s="57"/>
    </row>
    <row r="2361" spans="8:12" s="58" customFormat="1" ht="12.75">
      <c r="H2361" s="57"/>
      <c r="L2361" s="57"/>
    </row>
    <row r="2362" spans="8:12" s="58" customFormat="1" ht="12.75">
      <c r="H2362" s="57"/>
      <c r="L2362" s="57"/>
    </row>
    <row r="2363" spans="8:12" s="58" customFormat="1" ht="12.75">
      <c r="H2363" s="57"/>
      <c r="L2363" s="57"/>
    </row>
    <row r="2364" spans="8:12" s="58" customFormat="1" ht="12.75">
      <c r="H2364" s="57"/>
      <c r="L2364" s="57"/>
    </row>
    <row r="2365" spans="8:12" s="58" customFormat="1" ht="12.75">
      <c r="H2365" s="57"/>
      <c r="L2365" s="57"/>
    </row>
    <row r="2366" spans="8:12" s="58" customFormat="1" ht="12.75">
      <c r="H2366" s="57"/>
      <c r="L2366" s="57"/>
    </row>
    <row r="2367" spans="8:12" s="58" customFormat="1" ht="12.75">
      <c r="H2367" s="57"/>
      <c r="L2367" s="57"/>
    </row>
    <row r="2368" spans="8:12" s="58" customFormat="1" ht="12.75">
      <c r="H2368" s="57"/>
      <c r="L2368" s="57"/>
    </row>
    <row r="2369" spans="8:12" s="58" customFormat="1" ht="12.75">
      <c r="H2369" s="57"/>
      <c r="L2369" s="57"/>
    </row>
    <row r="2370" spans="8:12" s="58" customFormat="1" ht="12.75">
      <c r="H2370" s="57"/>
      <c r="L2370" s="57"/>
    </row>
    <row r="2371" spans="8:12" s="58" customFormat="1" ht="12.75">
      <c r="H2371" s="57"/>
      <c r="L2371" s="57"/>
    </row>
    <row r="2372" spans="8:12" s="58" customFormat="1" ht="12.75">
      <c r="H2372" s="57"/>
      <c r="L2372" s="57"/>
    </row>
    <row r="2373" spans="8:12" s="58" customFormat="1" ht="12.75">
      <c r="H2373" s="57"/>
      <c r="L2373" s="57"/>
    </row>
    <row r="2374" spans="8:12" s="58" customFormat="1" ht="12.75">
      <c r="H2374" s="57"/>
      <c r="L2374" s="57"/>
    </row>
    <row r="2375" spans="8:12" s="58" customFormat="1" ht="12.75">
      <c r="H2375" s="57"/>
      <c r="L2375" s="57"/>
    </row>
    <row r="2376" spans="8:12" s="58" customFormat="1" ht="12.75">
      <c r="H2376" s="57"/>
      <c r="L2376" s="57"/>
    </row>
    <row r="2377" spans="8:12" s="58" customFormat="1" ht="12.75">
      <c r="H2377" s="57"/>
      <c r="L2377" s="57"/>
    </row>
    <row r="2378" spans="8:12" s="58" customFormat="1" ht="12.75">
      <c r="H2378" s="57"/>
      <c r="L2378" s="57"/>
    </row>
    <row r="2379" spans="8:12" s="58" customFormat="1" ht="12.75">
      <c r="H2379" s="57"/>
      <c r="L2379" s="57"/>
    </row>
    <row r="2380" spans="8:12" s="58" customFormat="1" ht="12.75">
      <c r="H2380" s="57"/>
      <c r="L2380" s="57"/>
    </row>
    <row r="2381" spans="8:12" s="58" customFormat="1" ht="12.75">
      <c r="H2381" s="57"/>
      <c r="L2381" s="57"/>
    </row>
    <row r="2382" spans="8:12" s="58" customFormat="1" ht="12.75">
      <c r="H2382" s="57"/>
      <c r="L2382" s="57"/>
    </row>
    <row r="2383" spans="8:12" s="58" customFormat="1" ht="12.75">
      <c r="H2383" s="57"/>
      <c r="L2383" s="57"/>
    </row>
    <row r="2384" spans="8:12" s="58" customFormat="1" ht="12.75">
      <c r="H2384" s="57"/>
      <c r="L2384" s="57"/>
    </row>
    <row r="2385" spans="8:12" s="58" customFormat="1" ht="12.75">
      <c r="H2385" s="57"/>
      <c r="L2385" s="57"/>
    </row>
    <row r="2386" spans="8:12" s="58" customFormat="1" ht="12.75">
      <c r="H2386" s="57"/>
      <c r="L2386" s="57"/>
    </row>
    <row r="2387" spans="8:12" s="58" customFormat="1" ht="12.75">
      <c r="H2387" s="57"/>
      <c r="L2387" s="57"/>
    </row>
    <row r="2388" spans="8:12" s="58" customFormat="1" ht="12.75">
      <c r="H2388" s="57"/>
      <c r="L2388" s="57"/>
    </row>
    <row r="2389" spans="8:12" s="58" customFormat="1" ht="12.75">
      <c r="H2389" s="57"/>
      <c r="L2389" s="57"/>
    </row>
    <row r="2390" spans="8:12" s="58" customFormat="1" ht="12.75">
      <c r="H2390" s="57"/>
      <c r="L2390" s="57"/>
    </row>
    <row r="2391" spans="8:12" s="58" customFormat="1" ht="12.75">
      <c r="H2391" s="57"/>
      <c r="L2391" s="57"/>
    </row>
    <row r="2392" spans="8:12" s="58" customFormat="1" ht="12.75">
      <c r="H2392" s="57"/>
      <c r="L2392" s="57"/>
    </row>
    <row r="2393" spans="8:12" s="58" customFormat="1" ht="12.75">
      <c r="H2393" s="57"/>
      <c r="L2393" s="57"/>
    </row>
    <row r="2394" spans="8:12" s="58" customFormat="1" ht="12.75">
      <c r="H2394" s="57"/>
      <c r="L2394" s="57"/>
    </row>
    <row r="2395" spans="8:12" s="58" customFormat="1" ht="12.75">
      <c r="H2395" s="57"/>
      <c r="L2395" s="57"/>
    </row>
    <row r="2396" spans="8:12" s="58" customFormat="1" ht="12.75">
      <c r="H2396" s="57"/>
      <c r="L2396" s="57"/>
    </row>
    <row r="2397" spans="8:12" s="58" customFormat="1" ht="12.75">
      <c r="H2397" s="57"/>
      <c r="L2397" s="57"/>
    </row>
    <row r="2398" spans="8:12" s="58" customFormat="1" ht="12.75">
      <c r="H2398" s="57"/>
      <c r="L2398" s="57"/>
    </row>
    <row r="2399" spans="8:12" s="58" customFormat="1" ht="12.75">
      <c r="H2399" s="57"/>
      <c r="L2399" s="57"/>
    </row>
    <row r="2400" spans="8:12" s="58" customFormat="1" ht="12.75">
      <c r="H2400" s="57"/>
      <c r="L2400" s="57"/>
    </row>
    <row r="2401" spans="8:12" s="58" customFormat="1" ht="12.75">
      <c r="H2401" s="57"/>
      <c r="L2401" s="57"/>
    </row>
    <row r="2402" spans="8:12" s="58" customFormat="1" ht="12.75">
      <c r="H2402" s="57"/>
      <c r="L2402" s="57"/>
    </row>
    <row r="2403" spans="8:12" s="58" customFormat="1" ht="12.75">
      <c r="H2403" s="57"/>
      <c r="L2403" s="57"/>
    </row>
    <row r="2404" spans="8:12" s="58" customFormat="1" ht="12.75">
      <c r="H2404" s="57"/>
      <c r="L2404" s="57"/>
    </row>
    <row r="2405" spans="8:12" s="58" customFormat="1" ht="12.75">
      <c r="H2405" s="57"/>
      <c r="L2405" s="57"/>
    </row>
    <row r="2406" spans="8:12" s="58" customFormat="1" ht="12.75">
      <c r="H2406" s="57"/>
      <c r="L2406" s="57"/>
    </row>
    <row r="2407" spans="8:12" s="58" customFormat="1" ht="12.75">
      <c r="H2407" s="57"/>
      <c r="L2407" s="57"/>
    </row>
    <row r="2408" spans="8:12" s="58" customFormat="1" ht="12.75">
      <c r="H2408" s="57"/>
      <c r="L2408" s="57"/>
    </row>
    <row r="2409" spans="8:12" s="58" customFormat="1" ht="12.75">
      <c r="H2409" s="57"/>
      <c r="L2409" s="57"/>
    </row>
    <row r="2410" spans="8:12" s="58" customFormat="1" ht="12.75">
      <c r="H2410" s="57"/>
      <c r="L2410" s="57"/>
    </row>
    <row r="2411" spans="8:12" s="58" customFormat="1" ht="12.75">
      <c r="H2411" s="57"/>
      <c r="L2411" s="57"/>
    </row>
    <row r="2412" spans="8:12" s="58" customFormat="1" ht="12.75">
      <c r="H2412" s="57"/>
      <c r="L2412" s="57"/>
    </row>
    <row r="2413" spans="8:12" s="58" customFormat="1" ht="12.75">
      <c r="H2413" s="57"/>
      <c r="L2413" s="57"/>
    </row>
    <row r="2414" spans="8:12" s="58" customFormat="1" ht="12.75">
      <c r="H2414" s="57"/>
      <c r="L2414" s="57"/>
    </row>
    <row r="2415" spans="8:12" s="58" customFormat="1" ht="12.75">
      <c r="H2415" s="57"/>
      <c r="L2415" s="57"/>
    </row>
    <row r="2416" spans="8:12" s="58" customFormat="1" ht="12.75">
      <c r="H2416" s="57"/>
      <c r="L2416" s="57"/>
    </row>
    <row r="2417" spans="8:12" s="58" customFormat="1" ht="12.75">
      <c r="H2417" s="57"/>
      <c r="L2417" s="57"/>
    </row>
    <row r="2418" spans="8:12" s="58" customFormat="1" ht="12.75">
      <c r="H2418" s="57"/>
      <c r="L2418" s="57"/>
    </row>
    <row r="2419" spans="8:12" s="58" customFormat="1" ht="12.75">
      <c r="H2419" s="57"/>
      <c r="L2419" s="57"/>
    </row>
    <row r="2420" spans="8:12" s="58" customFormat="1" ht="12.75">
      <c r="H2420" s="57"/>
      <c r="L2420" s="57"/>
    </row>
    <row r="2421" spans="8:12" s="58" customFormat="1" ht="12.75">
      <c r="H2421" s="57"/>
      <c r="L2421" s="57"/>
    </row>
    <row r="2422" spans="8:12" s="58" customFormat="1" ht="12.75">
      <c r="H2422" s="57"/>
      <c r="L2422" s="57"/>
    </row>
    <row r="2423" spans="8:12" s="58" customFormat="1" ht="12.75">
      <c r="H2423" s="57"/>
      <c r="L2423" s="57"/>
    </row>
    <row r="2424" spans="8:12" s="58" customFormat="1" ht="12.75">
      <c r="H2424" s="57"/>
      <c r="L2424" s="57"/>
    </row>
    <row r="2425" spans="8:12" s="58" customFormat="1" ht="12.75">
      <c r="H2425" s="57"/>
      <c r="L2425" s="57"/>
    </row>
    <row r="2426" spans="8:12" s="58" customFormat="1" ht="12.75">
      <c r="H2426" s="57"/>
      <c r="L2426" s="57"/>
    </row>
    <row r="2427" spans="8:12" s="58" customFormat="1" ht="12.75">
      <c r="H2427" s="57"/>
      <c r="L2427" s="57"/>
    </row>
    <row r="2428" spans="8:12" s="58" customFormat="1" ht="12.75">
      <c r="H2428" s="57"/>
      <c r="L2428" s="57"/>
    </row>
    <row r="2429" spans="8:12" s="58" customFormat="1" ht="12.75">
      <c r="H2429" s="57"/>
      <c r="L2429" s="57"/>
    </row>
    <row r="2430" spans="8:12" s="58" customFormat="1" ht="12.75">
      <c r="H2430" s="57"/>
      <c r="L2430" s="57"/>
    </row>
    <row r="2431" spans="8:12" s="58" customFormat="1" ht="12.75">
      <c r="H2431" s="57"/>
      <c r="L2431" s="57"/>
    </row>
    <row r="2432" spans="8:12" s="58" customFormat="1" ht="12.75">
      <c r="H2432" s="57"/>
      <c r="L2432" s="57"/>
    </row>
    <row r="2433" spans="8:12" s="58" customFormat="1" ht="12.75">
      <c r="H2433" s="57"/>
      <c r="L2433" s="57"/>
    </row>
    <row r="2434" spans="8:12" s="58" customFormat="1" ht="12.75">
      <c r="H2434" s="57"/>
      <c r="L2434" s="57"/>
    </row>
    <row r="2435" spans="8:12" s="58" customFormat="1" ht="12.75">
      <c r="H2435" s="57"/>
      <c r="L2435" s="57"/>
    </row>
    <row r="2436" spans="8:12" s="58" customFormat="1" ht="12.75">
      <c r="H2436" s="57"/>
      <c r="L2436" s="57"/>
    </row>
    <row r="2437" spans="8:12" s="58" customFormat="1" ht="12.75">
      <c r="H2437" s="57"/>
      <c r="L2437" s="57"/>
    </row>
    <row r="2438" spans="8:12" s="58" customFormat="1" ht="12.75">
      <c r="H2438" s="57"/>
      <c r="L2438" s="57"/>
    </row>
    <row r="2439" spans="8:12" s="58" customFormat="1" ht="12.75">
      <c r="H2439" s="57"/>
      <c r="L2439" s="57"/>
    </row>
    <row r="2440" spans="8:12" s="58" customFormat="1" ht="12.75">
      <c r="H2440" s="57"/>
      <c r="L2440" s="57"/>
    </row>
    <row r="2441" spans="8:12" s="58" customFormat="1" ht="12.75">
      <c r="H2441" s="57"/>
      <c r="L2441" s="57"/>
    </row>
    <row r="2442" spans="8:12" s="58" customFormat="1" ht="12.75">
      <c r="H2442" s="57"/>
      <c r="L2442" s="57"/>
    </row>
    <row r="2443" spans="8:12" s="58" customFormat="1" ht="12.75">
      <c r="H2443" s="57"/>
      <c r="L2443" s="57"/>
    </row>
    <row r="2444" spans="8:12" s="58" customFormat="1" ht="12.75">
      <c r="H2444" s="57"/>
      <c r="L2444" s="57"/>
    </row>
    <row r="2445" spans="8:12" s="58" customFormat="1" ht="12.75">
      <c r="H2445" s="57"/>
      <c r="L2445" s="57"/>
    </row>
    <row r="2446" spans="8:12" s="58" customFormat="1" ht="12.75">
      <c r="H2446" s="57"/>
      <c r="L2446" s="57"/>
    </row>
    <row r="2447" spans="8:12" s="58" customFormat="1" ht="12.75">
      <c r="H2447" s="57"/>
      <c r="L2447" s="57"/>
    </row>
    <row r="2448" spans="8:12" s="58" customFormat="1" ht="12.75">
      <c r="H2448" s="57"/>
      <c r="L2448" s="57"/>
    </row>
    <row r="2449" spans="8:12" s="58" customFormat="1" ht="12.75">
      <c r="H2449" s="57"/>
      <c r="L2449" s="57"/>
    </row>
    <row r="2450" spans="8:12" s="58" customFormat="1" ht="12.75">
      <c r="H2450" s="57"/>
      <c r="L2450" s="57"/>
    </row>
    <row r="2451" spans="8:12" s="58" customFormat="1" ht="12.75">
      <c r="H2451" s="57"/>
      <c r="L2451" s="57"/>
    </row>
    <row r="2452" spans="8:12" s="58" customFormat="1" ht="12.75">
      <c r="H2452" s="57"/>
      <c r="L2452" s="57"/>
    </row>
    <row r="2453" spans="8:12" s="58" customFormat="1" ht="12.75">
      <c r="H2453" s="57"/>
      <c r="L2453" s="57"/>
    </row>
    <row r="2454" spans="8:12" s="58" customFormat="1" ht="12.75">
      <c r="H2454" s="57"/>
      <c r="L2454" s="57"/>
    </row>
    <row r="2455" spans="8:12" s="58" customFormat="1" ht="12.75">
      <c r="H2455" s="57"/>
      <c r="L2455" s="57"/>
    </row>
    <row r="2456" spans="8:12" s="58" customFormat="1" ht="12.75">
      <c r="H2456" s="57"/>
      <c r="L2456" s="57"/>
    </row>
    <row r="2457" spans="8:12" s="58" customFormat="1" ht="12.75">
      <c r="H2457" s="57"/>
      <c r="L2457" s="57"/>
    </row>
    <row r="2458" spans="8:12" s="58" customFormat="1" ht="12.75">
      <c r="H2458" s="57"/>
      <c r="L2458" s="57"/>
    </row>
    <row r="2459" spans="8:12" s="58" customFormat="1" ht="12.75">
      <c r="H2459" s="57"/>
      <c r="L2459" s="57"/>
    </row>
    <row r="2460" spans="8:12" s="58" customFormat="1" ht="12.75">
      <c r="H2460" s="57"/>
      <c r="L2460" s="57"/>
    </row>
    <row r="2461" spans="8:12" s="58" customFormat="1" ht="12.75">
      <c r="H2461" s="57"/>
      <c r="L2461" s="57"/>
    </row>
    <row r="2462" spans="8:12" s="58" customFormat="1" ht="12.75">
      <c r="H2462" s="57"/>
      <c r="L2462" s="57"/>
    </row>
    <row r="2463" spans="8:12" s="58" customFormat="1" ht="12.75">
      <c r="H2463" s="57"/>
      <c r="L2463" s="57"/>
    </row>
    <row r="2464" spans="8:12" s="58" customFormat="1" ht="12.75">
      <c r="H2464" s="57"/>
      <c r="L2464" s="57"/>
    </row>
    <row r="2465" spans="8:12" s="58" customFormat="1" ht="12.75">
      <c r="H2465" s="57"/>
      <c r="L2465" s="57"/>
    </row>
    <row r="2466" spans="8:12" s="58" customFormat="1" ht="12.75">
      <c r="H2466" s="57"/>
      <c r="L2466" s="57"/>
    </row>
    <row r="2467" spans="8:12" s="58" customFormat="1" ht="12.75">
      <c r="H2467" s="57"/>
      <c r="L2467" s="57"/>
    </row>
    <row r="2468" spans="8:12" s="58" customFormat="1" ht="12.75">
      <c r="H2468" s="57"/>
      <c r="L2468" s="57"/>
    </row>
    <row r="2469" spans="8:12" s="58" customFormat="1" ht="12.75">
      <c r="H2469" s="57"/>
      <c r="L2469" s="57"/>
    </row>
    <row r="2470" spans="8:12" s="58" customFormat="1" ht="12.75">
      <c r="H2470" s="57"/>
      <c r="L2470" s="57"/>
    </row>
    <row r="2471" spans="8:12" s="58" customFormat="1" ht="12.75">
      <c r="H2471" s="57"/>
      <c r="L2471" s="57"/>
    </row>
    <row r="2472" spans="8:12" s="58" customFormat="1" ht="12.75">
      <c r="H2472" s="57"/>
      <c r="L2472" s="57"/>
    </row>
    <row r="2473" spans="8:12" s="58" customFormat="1" ht="12.75">
      <c r="H2473" s="57"/>
      <c r="L2473" s="57"/>
    </row>
    <row r="2474" spans="8:12" s="58" customFormat="1" ht="12.75">
      <c r="H2474" s="57"/>
      <c r="L2474" s="57"/>
    </row>
    <row r="2475" spans="8:12" s="58" customFormat="1" ht="12.75">
      <c r="H2475" s="57"/>
      <c r="L2475" s="57"/>
    </row>
    <row r="2476" spans="8:12" s="58" customFormat="1" ht="12.75">
      <c r="H2476" s="57"/>
      <c r="L2476" s="57"/>
    </row>
    <row r="2477" spans="8:12" s="58" customFormat="1" ht="12.75">
      <c r="H2477" s="57"/>
      <c r="L2477" s="57"/>
    </row>
    <row r="2478" spans="8:12" s="58" customFormat="1" ht="12.75">
      <c r="H2478" s="57"/>
      <c r="L2478" s="57"/>
    </row>
    <row r="2479" spans="8:12" s="58" customFormat="1" ht="12.75">
      <c r="H2479" s="57"/>
      <c r="L2479" s="57"/>
    </row>
    <row r="2480" spans="8:12" s="58" customFormat="1" ht="12.75">
      <c r="H2480" s="57"/>
      <c r="L2480" s="57"/>
    </row>
    <row r="2481" spans="8:12" s="58" customFormat="1" ht="12.75">
      <c r="H2481" s="57"/>
      <c r="L2481" s="57"/>
    </row>
    <row r="2482" spans="8:12" s="58" customFormat="1" ht="12.75">
      <c r="H2482" s="57"/>
      <c r="L2482" s="57"/>
    </row>
    <row r="2483" spans="8:12" s="58" customFormat="1" ht="12.75">
      <c r="H2483" s="57"/>
      <c r="L2483" s="57"/>
    </row>
    <row r="2484" spans="8:12" s="58" customFormat="1" ht="12.75">
      <c r="H2484" s="57"/>
      <c r="L2484" s="57"/>
    </row>
    <row r="2485" spans="8:12" s="58" customFormat="1" ht="12.75">
      <c r="H2485" s="57"/>
      <c r="L2485" s="57"/>
    </row>
    <row r="2486" spans="8:12" s="58" customFormat="1" ht="12.75">
      <c r="H2486" s="57"/>
      <c r="L2486" s="57"/>
    </row>
    <row r="2487" spans="8:12" s="58" customFormat="1" ht="12.75">
      <c r="H2487" s="57"/>
      <c r="L2487" s="57"/>
    </row>
    <row r="2488" spans="8:12" s="58" customFormat="1" ht="12.75">
      <c r="H2488" s="57"/>
      <c r="L2488" s="57"/>
    </row>
    <row r="2489" spans="8:12" s="58" customFormat="1" ht="12.75">
      <c r="H2489" s="57"/>
      <c r="L2489" s="57"/>
    </row>
    <row r="2490" spans="8:12" s="58" customFormat="1" ht="12.75">
      <c r="H2490" s="57"/>
      <c r="L2490" s="57"/>
    </row>
    <row r="2491" spans="8:12" s="58" customFormat="1" ht="12.75">
      <c r="H2491" s="57"/>
      <c r="L2491" s="57"/>
    </row>
    <row r="2492" spans="8:12" s="58" customFormat="1" ht="12.75">
      <c r="H2492" s="57"/>
      <c r="L2492" s="57"/>
    </row>
    <row r="2493" spans="8:12" s="58" customFormat="1" ht="12.75">
      <c r="H2493" s="57"/>
      <c r="L2493" s="57"/>
    </row>
    <row r="2494" spans="8:12" s="58" customFormat="1" ht="12.75">
      <c r="H2494" s="57"/>
      <c r="L2494" s="57"/>
    </row>
    <row r="2495" spans="8:12" s="58" customFormat="1" ht="12.75">
      <c r="H2495" s="57"/>
      <c r="L2495" s="57"/>
    </row>
    <row r="2496" spans="8:12" s="58" customFormat="1" ht="12.75">
      <c r="H2496" s="57"/>
      <c r="L2496" s="57"/>
    </row>
    <row r="2497" spans="8:12" s="58" customFormat="1" ht="12.75">
      <c r="H2497" s="57"/>
      <c r="L2497" s="57"/>
    </row>
    <row r="2498" spans="8:12" s="58" customFormat="1" ht="12.75">
      <c r="H2498" s="57"/>
      <c r="L2498" s="57"/>
    </row>
    <row r="2499" spans="8:12" s="58" customFormat="1" ht="12.75">
      <c r="H2499" s="57"/>
      <c r="L2499" s="57"/>
    </row>
    <row r="2500" spans="8:12" s="58" customFormat="1" ht="12.75">
      <c r="H2500" s="57"/>
      <c r="L2500" s="57"/>
    </row>
    <row r="2501" spans="8:12" s="58" customFormat="1" ht="12.75">
      <c r="H2501" s="57"/>
      <c r="L2501" s="57"/>
    </row>
    <row r="2502" spans="8:12" s="58" customFormat="1" ht="12.75">
      <c r="H2502" s="57"/>
      <c r="L2502" s="57"/>
    </row>
    <row r="2503" spans="8:12" s="58" customFormat="1" ht="12.75">
      <c r="H2503" s="57"/>
      <c r="L2503" s="57"/>
    </row>
    <row r="2504" spans="8:12" s="58" customFormat="1" ht="12.75">
      <c r="H2504" s="57"/>
      <c r="L2504" s="57"/>
    </row>
    <row r="2505" spans="8:12" s="58" customFormat="1" ht="12.75">
      <c r="H2505" s="57"/>
      <c r="L2505" s="57"/>
    </row>
    <row r="2506" spans="8:12" s="58" customFormat="1" ht="12.75">
      <c r="H2506" s="57"/>
      <c r="L2506" s="57"/>
    </row>
    <row r="2507" spans="8:12" s="58" customFormat="1" ht="12.75">
      <c r="H2507" s="57"/>
      <c r="L2507" s="57"/>
    </row>
    <row r="2508" spans="8:12" s="58" customFormat="1" ht="12.75">
      <c r="H2508" s="57"/>
      <c r="L2508" s="57"/>
    </row>
    <row r="2509" spans="8:12" s="58" customFormat="1" ht="12.75">
      <c r="H2509" s="57"/>
      <c r="L2509" s="57"/>
    </row>
    <row r="2510" spans="8:12" s="58" customFormat="1" ht="12.75">
      <c r="H2510" s="57"/>
      <c r="L2510" s="57"/>
    </row>
    <row r="2511" spans="8:12" s="58" customFormat="1" ht="12.75">
      <c r="H2511" s="57"/>
      <c r="L2511" s="57"/>
    </row>
    <row r="2512" spans="8:12" s="58" customFormat="1" ht="12.75">
      <c r="H2512" s="57"/>
      <c r="L2512" s="57"/>
    </row>
    <row r="2513" spans="8:12" s="58" customFormat="1" ht="12.75">
      <c r="H2513" s="57"/>
      <c r="L2513" s="57"/>
    </row>
    <row r="2514" spans="8:12" s="58" customFormat="1" ht="12.75">
      <c r="H2514" s="57"/>
      <c r="L2514" s="57"/>
    </row>
    <row r="2515" spans="8:12" s="58" customFormat="1" ht="12.75">
      <c r="H2515" s="57"/>
      <c r="L2515" s="57"/>
    </row>
    <row r="2516" spans="8:12" s="58" customFormat="1" ht="12.75">
      <c r="H2516" s="57"/>
      <c r="L2516" s="57"/>
    </row>
    <row r="2517" spans="8:12" s="58" customFormat="1" ht="12.75">
      <c r="H2517" s="57"/>
      <c r="L2517" s="57"/>
    </row>
    <row r="2518" spans="8:12" s="58" customFormat="1" ht="12.75">
      <c r="H2518" s="57"/>
      <c r="L2518" s="57"/>
    </row>
    <row r="2519" spans="8:12" s="58" customFormat="1" ht="12.75">
      <c r="H2519" s="57"/>
      <c r="L2519" s="57"/>
    </row>
    <row r="2520" spans="8:12" s="58" customFormat="1" ht="12.75">
      <c r="H2520" s="57"/>
      <c r="L2520" s="57"/>
    </row>
    <row r="2521" spans="8:12" s="58" customFormat="1" ht="12.75">
      <c r="H2521" s="57"/>
      <c r="L2521" s="57"/>
    </row>
    <row r="2522" spans="8:12" s="58" customFormat="1" ht="12.75">
      <c r="H2522" s="57"/>
      <c r="L2522" s="57"/>
    </row>
    <row r="2523" spans="8:12" s="58" customFormat="1" ht="12.75">
      <c r="H2523" s="57"/>
      <c r="L2523" s="57"/>
    </row>
    <row r="2524" spans="8:12" s="58" customFormat="1" ht="12.75">
      <c r="H2524" s="57"/>
      <c r="L2524" s="57"/>
    </row>
    <row r="2525" spans="8:12" s="58" customFormat="1" ht="12.75">
      <c r="H2525" s="57"/>
      <c r="L2525" s="57"/>
    </row>
    <row r="2526" spans="8:12" s="58" customFormat="1" ht="12.75">
      <c r="H2526" s="57"/>
      <c r="L2526" s="57"/>
    </row>
    <row r="2527" spans="8:12" s="58" customFormat="1" ht="12.75">
      <c r="H2527" s="57"/>
      <c r="L2527" s="57"/>
    </row>
    <row r="2528" spans="8:12" s="58" customFormat="1" ht="12.75">
      <c r="H2528" s="57"/>
      <c r="L2528" s="57"/>
    </row>
    <row r="2529" spans="8:12" s="58" customFormat="1" ht="12.75">
      <c r="H2529" s="57"/>
      <c r="L2529" s="57"/>
    </row>
    <row r="2530" spans="8:12" s="58" customFormat="1" ht="12.75">
      <c r="H2530" s="57"/>
      <c r="L2530" s="57"/>
    </row>
    <row r="2531" spans="8:12" s="58" customFormat="1" ht="12.75">
      <c r="H2531" s="57"/>
      <c r="L2531" s="57"/>
    </row>
    <row r="2532" spans="8:12" s="58" customFormat="1" ht="12.75">
      <c r="H2532" s="57"/>
      <c r="L2532" s="57"/>
    </row>
    <row r="2533" spans="8:12" s="58" customFormat="1" ht="12.75">
      <c r="H2533" s="57"/>
      <c r="L2533" s="57"/>
    </row>
    <row r="2534" spans="8:12" s="58" customFormat="1" ht="12.75">
      <c r="H2534" s="57"/>
      <c r="L2534" s="57"/>
    </row>
    <row r="2535" spans="8:12" s="58" customFormat="1" ht="12.75">
      <c r="H2535" s="57"/>
      <c r="L2535" s="57"/>
    </row>
    <row r="2536" spans="8:12" s="58" customFormat="1" ht="12.75">
      <c r="H2536" s="57"/>
      <c r="L2536" s="57"/>
    </row>
    <row r="2537" spans="8:12" s="58" customFormat="1" ht="12.75">
      <c r="H2537" s="57"/>
      <c r="L2537" s="57"/>
    </row>
    <row r="2538" spans="8:12" s="58" customFormat="1" ht="12.75">
      <c r="H2538" s="57"/>
      <c r="L2538" s="57"/>
    </row>
    <row r="2539" spans="8:12" s="58" customFormat="1" ht="12.75">
      <c r="H2539" s="57"/>
      <c r="L2539" s="57"/>
    </row>
    <row r="2540" spans="8:12" s="58" customFormat="1" ht="12.75">
      <c r="H2540" s="57"/>
      <c r="L2540" s="57"/>
    </row>
    <row r="2541" spans="8:12" s="58" customFormat="1" ht="12.75">
      <c r="H2541" s="57"/>
      <c r="L2541" s="57"/>
    </row>
    <row r="2542" spans="8:12" s="58" customFormat="1" ht="12.75">
      <c r="H2542" s="57"/>
      <c r="L2542" s="57"/>
    </row>
    <row r="2543" spans="8:12" s="58" customFormat="1" ht="12.75">
      <c r="H2543" s="57"/>
      <c r="L2543" s="57"/>
    </row>
    <row r="2544" spans="8:12" s="58" customFormat="1" ht="12.75">
      <c r="H2544" s="57"/>
      <c r="L2544" s="57"/>
    </row>
    <row r="2545" spans="8:12" s="58" customFormat="1" ht="12.75">
      <c r="H2545" s="57"/>
      <c r="L2545" s="57"/>
    </row>
    <row r="2546" spans="8:12" s="58" customFormat="1" ht="12.75">
      <c r="H2546" s="57"/>
      <c r="L2546" s="57"/>
    </row>
    <row r="2547" spans="8:12" s="58" customFormat="1" ht="12.75">
      <c r="H2547" s="57"/>
      <c r="L2547" s="57"/>
    </row>
    <row r="2548" spans="8:12" s="58" customFormat="1" ht="12.75">
      <c r="H2548" s="57"/>
      <c r="L2548" s="57"/>
    </row>
    <row r="2549" spans="8:12" s="58" customFormat="1" ht="12.75">
      <c r="H2549" s="57"/>
      <c r="L2549" s="57"/>
    </row>
    <row r="2550" spans="8:12" s="58" customFormat="1" ht="12.75">
      <c r="H2550" s="57"/>
      <c r="L2550" s="57"/>
    </row>
    <row r="2551" spans="8:12" s="58" customFormat="1" ht="12.75">
      <c r="H2551" s="57"/>
      <c r="L2551" s="57"/>
    </row>
    <row r="2552" spans="8:12" s="58" customFormat="1" ht="12.75">
      <c r="H2552" s="57"/>
      <c r="L2552" s="57"/>
    </row>
    <row r="2553" spans="8:12" s="58" customFormat="1" ht="12.75">
      <c r="H2553" s="57"/>
      <c r="L2553" s="57"/>
    </row>
    <row r="2554" spans="8:12" s="58" customFormat="1" ht="12.75">
      <c r="H2554" s="57"/>
      <c r="L2554" s="57"/>
    </row>
    <row r="2555" spans="8:12" s="58" customFormat="1" ht="12.75">
      <c r="H2555" s="57"/>
      <c r="L2555" s="57"/>
    </row>
    <row r="2556" spans="8:12" s="58" customFormat="1" ht="12.75">
      <c r="H2556" s="57"/>
      <c r="L2556" s="57"/>
    </row>
    <row r="2557" spans="8:12" s="58" customFormat="1" ht="12.75">
      <c r="H2557" s="57"/>
      <c r="L2557" s="57"/>
    </row>
    <row r="2558" spans="8:12" s="58" customFormat="1" ht="12.75">
      <c r="H2558" s="57"/>
      <c r="L2558" s="57"/>
    </row>
    <row r="2559" spans="8:12" s="58" customFormat="1" ht="12.75">
      <c r="H2559" s="57"/>
      <c r="L2559" s="57"/>
    </row>
    <row r="2560" spans="8:12" s="58" customFormat="1" ht="12.75">
      <c r="H2560" s="57"/>
      <c r="L2560" s="57"/>
    </row>
    <row r="2561" spans="8:12" s="58" customFormat="1" ht="12.75">
      <c r="H2561" s="57"/>
      <c r="L2561" s="57"/>
    </row>
    <row r="2562" spans="8:12" s="58" customFormat="1" ht="12.75">
      <c r="H2562" s="57"/>
      <c r="L2562" s="57"/>
    </row>
    <row r="2563" spans="8:12" s="58" customFormat="1" ht="12.75">
      <c r="H2563" s="57"/>
      <c r="L2563" s="57"/>
    </row>
    <row r="2564" spans="8:12" s="58" customFormat="1" ht="12.75">
      <c r="H2564" s="57"/>
      <c r="L2564" s="57"/>
    </row>
    <row r="2565" spans="8:12" s="58" customFormat="1" ht="12.75">
      <c r="H2565" s="57"/>
      <c r="L2565" s="57"/>
    </row>
    <row r="2566" spans="8:12" s="58" customFormat="1" ht="12.75">
      <c r="H2566" s="57"/>
      <c r="L2566" s="57"/>
    </row>
    <row r="2567" spans="8:12" s="58" customFormat="1" ht="12.75">
      <c r="H2567" s="57"/>
      <c r="L2567" s="57"/>
    </row>
    <row r="2568" spans="8:12" s="58" customFormat="1" ht="12.75">
      <c r="H2568" s="57"/>
      <c r="L2568" s="57"/>
    </row>
    <row r="2569" spans="8:12" s="58" customFormat="1" ht="12.75">
      <c r="H2569" s="57"/>
      <c r="L2569" s="57"/>
    </row>
    <row r="2570" spans="8:12" s="58" customFormat="1" ht="12.75">
      <c r="H2570" s="57"/>
      <c r="L2570" s="57"/>
    </row>
    <row r="2571" spans="8:12" s="58" customFormat="1" ht="12.75">
      <c r="H2571" s="57"/>
      <c r="L2571" s="57"/>
    </row>
    <row r="2572" spans="8:12" s="58" customFormat="1" ht="12.75">
      <c r="H2572" s="57"/>
      <c r="L2572" s="57"/>
    </row>
    <row r="2573" spans="8:12" s="58" customFormat="1" ht="12.75">
      <c r="H2573" s="57"/>
      <c r="L2573" s="57"/>
    </row>
    <row r="2574" spans="8:12" s="58" customFormat="1" ht="12.75">
      <c r="H2574" s="57"/>
      <c r="L2574" s="57"/>
    </row>
    <row r="2575" spans="8:12" s="58" customFormat="1" ht="12.75">
      <c r="H2575" s="57"/>
      <c r="L2575" s="57"/>
    </row>
    <row r="2576" spans="8:12" s="58" customFormat="1" ht="12.75">
      <c r="H2576" s="57"/>
      <c r="L2576" s="57"/>
    </row>
    <row r="2577" spans="8:12" s="58" customFormat="1" ht="12.75">
      <c r="H2577" s="57"/>
      <c r="L2577" s="57"/>
    </row>
    <row r="2578" spans="8:12" s="58" customFormat="1" ht="12.75">
      <c r="H2578" s="57"/>
      <c r="L2578" s="57"/>
    </row>
    <row r="2579" spans="8:12" s="58" customFormat="1" ht="12.75">
      <c r="H2579" s="57"/>
      <c r="L2579" s="57"/>
    </row>
    <row r="2580" spans="8:12" s="58" customFormat="1" ht="12.75">
      <c r="H2580" s="57"/>
      <c r="L2580" s="57"/>
    </row>
    <row r="2581" spans="8:12" s="58" customFormat="1" ht="12.75">
      <c r="H2581" s="57"/>
      <c r="L2581" s="57"/>
    </row>
    <row r="2582" spans="8:12" s="58" customFormat="1" ht="12.75">
      <c r="H2582" s="57"/>
      <c r="L2582" s="57"/>
    </row>
    <row r="2583" spans="8:12" s="58" customFormat="1" ht="12.75">
      <c r="H2583" s="57"/>
      <c r="L2583" s="57"/>
    </row>
    <row r="2584" spans="8:12" s="58" customFormat="1" ht="12.75">
      <c r="H2584" s="57"/>
      <c r="L2584" s="57"/>
    </row>
    <row r="2585" spans="8:12" s="58" customFormat="1" ht="12.75">
      <c r="H2585" s="57"/>
      <c r="L2585" s="57"/>
    </row>
    <row r="2586" spans="8:12" s="58" customFormat="1" ht="12.75">
      <c r="H2586" s="57"/>
      <c r="L2586" s="57"/>
    </row>
    <row r="2587" spans="8:12" s="58" customFormat="1" ht="12.75">
      <c r="H2587" s="57"/>
      <c r="L2587" s="57"/>
    </row>
    <row r="2588" spans="8:12" s="58" customFormat="1" ht="12.75">
      <c r="H2588" s="57"/>
      <c r="L2588" s="57"/>
    </row>
    <row r="2589" spans="8:12" s="58" customFormat="1" ht="12.75">
      <c r="H2589" s="57"/>
      <c r="L2589" s="57"/>
    </row>
    <row r="2590" spans="8:12" s="58" customFormat="1" ht="12.75">
      <c r="H2590" s="57"/>
      <c r="L2590" s="57"/>
    </row>
    <row r="2591" spans="8:12" s="58" customFormat="1" ht="12.75">
      <c r="H2591" s="57"/>
      <c r="L2591" s="57"/>
    </row>
    <row r="2592" spans="8:12" s="58" customFormat="1" ht="12.75">
      <c r="H2592" s="57"/>
      <c r="L2592" s="57"/>
    </row>
    <row r="2593" spans="8:12" s="58" customFormat="1" ht="12.75">
      <c r="H2593" s="57"/>
      <c r="L2593" s="57"/>
    </row>
    <row r="2594" spans="8:12" s="58" customFormat="1" ht="12.75">
      <c r="H2594" s="57"/>
      <c r="L2594" s="57"/>
    </row>
    <row r="2595" spans="8:12" s="58" customFormat="1" ht="12.75">
      <c r="H2595" s="57"/>
      <c r="L2595" s="57"/>
    </row>
    <row r="2596" spans="8:12" s="58" customFormat="1" ht="12.75">
      <c r="H2596" s="57"/>
      <c r="L2596" s="57"/>
    </row>
    <row r="2597" spans="8:12" s="58" customFormat="1" ht="12.75">
      <c r="H2597" s="57"/>
      <c r="L2597" s="57"/>
    </row>
    <row r="2598" spans="8:12" s="58" customFormat="1" ht="12.75">
      <c r="H2598" s="57"/>
      <c r="L2598" s="57"/>
    </row>
    <row r="2599" spans="8:12" s="58" customFormat="1" ht="12.75">
      <c r="H2599" s="57"/>
      <c r="L2599" s="57"/>
    </row>
    <row r="2600" spans="8:12" s="58" customFormat="1" ht="12.75">
      <c r="H2600" s="57"/>
      <c r="L2600" s="57"/>
    </row>
    <row r="2601" spans="8:12" s="58" customFormat="1" ht="12.75">
      <c r="H2601" s="57"/>
      <c r="L2601" s="57"/>
    </row>
    <row r="2602" spans="8:12" s="58" customFormat="1" ht="12.75">
      <c r="H2602" s="57"/>
      <c r="L2602" s="57"/>
    </row>
    <row r="2603" spans="8:12" s="58" customFormat="1" ht="12.75">
      <c r="H2603" s="57"/>
      <c r="L2603" s="57"/>
    </row>
    <row r="2604" spans="8:12" s="58" customFormat="1" ht="12.75">
      <c r="H2604" s="57"/>
      <c r="L2604" s="57"/>
    </row>
    <row r="2605" spans="8:12" s="58" customFormat="1" ht="12.75">
      <c r="H2605" s="57"/>
      <c r="L2605" s="57"/>
    </row>
    <row r="2606" spans="8:12" s="58" customFormat="1" ht="12.75">
      <c r="H2606" s="57"/>
      <c r="L2606" s="57"/>
    </row>
    <row r="2607" spans="8:12" s="58" customFormat="1" ht="12.75">
      <c r="H2607" s="57"/>
      <c r="L2607" s="57"/>
    </row>
    <row r="2608" spans="8:12" s="58" customFormat="1" ht="12.75">
      <c r="H2608" s="57"/>
      <c r="L2608" s="57"/>
    </row>
    <row r="2609" spans="8:12" s="58" customFormat="1" ht="12.75">
      <c r="H2609" s="57"/>
      <c r="L2609" s="57"/>
    </row>
    <row r="2610" spans="8:12" s="58" customFormat="1" ht="12.75">
      <c r="H2610" s="57"/>
      <c r="L2610" s="57"/>
    </row>
    <row r="2611" spans="8:12" s="58" customFormat="1" ht="12.75">
      <c r="H2611" s="57"/>
      <c r="L2611" s="57"/>
    </row>
    <row r="2612" spans="8:12" s="58" customFormat="1" ht="12.75">
      <c r="H2612" s="57"/>
      <c r="L2612" s="57"/>
    </row>
    <row r="2613" spans="8:12" s="58" customFormat="1" ht="12.75">
      <c r="H2613" s="57"/>
      <c r="L2613" s="57"/>
    </row>
    <row r="2614" spans="8:12" s="58" customFormat="1" ht="12.75">
      <c r="H2614" s="57"/>
      <c r="L2614" s="57"/>
    </row>
    <row r="2615" spans="8:12" s="58" customFormat="1" ht="12.75">
      <c r="H2615" s="57"/>
      <c r="L2615" s="57"/>
    </row>
    <row r="2616" spans="8:12" s="58" customFormat="1" ht="12.75">
      <c r="H2616" s="57"/>
      <c r="L2616" s="57"/>
    </row>
    <row r="2617" spans="8:12" s="58" customFormat="1" ht="12.75">
      <c r="H2617" s="57"/>
      <c r="L2617" s="57"/>
    </row>
    <row r="2618" spans="8:12" s="58" customFormat="1" ht="12.75">
      <c r="H2618" s="57"/>
      <c r="L2618" s="57"/>
    </row>
    <row r="2619" spans="8:12" s="58" customFormat="1" ht="12.75">
      <c r="H2619" s="57"/>
      <c r="L2619" s="57"/>
    </row>
    <row r="2620" spans="8:12" s="58" customFormat="1" ht="12.75">
      <c r="H2620" s="57"/>
      <c r="L2620" s="57"/>
    </row>
    <row r="2621" spans="8:12" s="58" customFormat="1" ht="12.75">
      <c r="H2621" s="57"/>
      <c r="L2621" s="57"/>
    </row>
    <row r="2622" spans="8:12" s="58" customFormat="1" ht="12.75">
      <c r="H2622" s="57"/>
      <c r="L2622" s="57"/>
    </row>
    <row r="2623" spans="8:12" s="58" customFormat="1" ht="12.75">
      <c r="H2623" s="57"/>
      <c r="L2623" s="57"/>
    </row>
    <row r="2624" spans="8:12" s="58" customFormat="1" ht="12.75">
      <c r="H2624" s="57"/>
      <c r="L2624" s="57"/>
    </row>
    <row r="2625" spans="8:12" s="58" customFormat="1" ht="12.75">
      <c r="H2625" s="57"/>
      <c r="L2625" s="57"/>
    </row>
    <row r="2626" spans="8:12" s="58" customFormat="1" ht="12.75">
      <c r="H2626" s="57"/>
      <c r="L2626" s="57"/>
    </row>
    <row r="2627" spans="8:12" s="58" customFormat="1" ht="12.75">
      <c r="H2627" s="57"/>
      <c r="L2627" s="57"/>
    </row>
    <row r="2628" spans="8:12" s="58" customFormat="1" ht="12.75">
      <c r="H2628" s="57"/>
      <c r="L2628" s="57"/>
    </row>
    <row r="2629" spans="8:12" s="58" customFormat="1" ht="12.75">
      <c r="H2629" s="57"/>
      <c r="L2629" s="57"/>
    </row>
    <row r="2630" spans="8:12" s="58" customFormat="1" ht="12.75">
      <c r="H2630" s="57"/>
      <c r="L2630" s="57"/>
    </row>
    <row r="2631" spans="8:12" s="58" customFormat="1" ht="12.75">
      <c r="H2631" s="57"/>
      <c r="L2631" s="57"/>
    </row>
    <row r="2632" spans="8:12" s="58" customFormat="1" ht="12.75">
      <c r="H2632" s="57"/>
      <c r="L2632" s="57"/>
    </row>
    <row r="2633" spans="8:12" s="58" customFormat="1" ht="12.75">
      <c r="H2633" s="57"/>
      <c r="L2633" s="57"/>
    </row>
    <row r="2634" spans="8:12" s="58" customFormat="1" ht="12.75">
      <c r="H2634" s="57"/>
      <c r="L2634" s="57"/>
    </row>
    <row r="2635" spans="8:12" s="58" customFormat="1" ht="12.75">
      <c r="H2635" s="57"/>
      <c r="L2635" s="57"/>
    </row>
    <row r="2636" spans="8:12" s="58" customFormat="1" ht="12.75">
      <c r="H2636" s="57"/>
      <c r="L2636" s="57"/>
    </row>
    <row r="2637" spans="8:12" s="58" customFormat="1" ht="12.75">
      <c r="H2637" s="57"/>
      <c r="L2637" s="57"/>
    </row>
    <row r="2638" spans="8:12" s="58" customFormat="1" ht="12.75">
      <c r="H2638" s="57"/>
      <c r="L2638" s="57"/>
    </row>
    <row r="2639" spans="8:12" s="58" customFormat="1" ht="12.75">
      <c r="H2639" s="57"/>
      <c r="L2639" s="57"/>
    </row>
    <row r="2640" spans="8:12" s="58" customFormat="1" ht="12.75">
      <c r="H2640" s="57"/>
      <c r="L2640" s="57"/>
    </row>
    <row r="2641" spans="8:12" s="58" customFormat="1" ht="12.75">
      <c r="H2641" s="57"/>
      <c r="L2641" s="57"/>
    </row>
    <row r="2642" spans="8:12" s="58" customFormat="1" ht="12.75">
      <c r="H2642" s="57"/>
      <c r="L2642" s="57"/>
    </row>
    <row r="2643" spans="8:12" s="58" customFormat="1" ht="12.75">
      <c r="H2643" s="57"/>
      <c r="L2643" s="57"/>
    </row>
    <row r="2644" spans="8:12" s="58" customFormat="1" ht="12.75">
      <c r="H2644" s="57"/>
      <c r="L2644" s="57"/>
    </row>
    <row r="2645" spans="8:12" s="58" customFormat="1" ht="12.75">
      <c r="H2645" s="57"/>
      <c r="L2645" s="57"/>
    </row>
    <row r="2646" spans="8:12" s="58" customFormat="1" ht="12.75">
      <c r="H2646" s="57"/>
      <c r="L2646" s="57"/>
    </row>
    <row r="2647" spans="8:12" s="58" customFormat="1" ht="12.75">
      <c r="H2647" s="57"/>
      <c r="L2647" s="57"/>
    </row>
    <row r="2648" spans="8:12" s="58" customFormat="1" ht="12.75">
      <c r="H2648" s="57"/>
      <c r="L2648" s="57"/>
    </row>
    <row r="2649" spans="8:12" s="58" customFormat="1" ht="12.75">
      <c r="H2649" s="57"/>
      <c r="L2649" s="57"/>
    </row>
    <row r="2650" spans="8:12" s="58" customFormat="1" ht="12.75">
      <c r="H2650" s="57"/>
      <c r="L2650" s="57"/>
    </row>
    <row r="2651" spans="8:12" s="58" customFormat="1" ht="12.75">
      <c r="H2651" s="57"/>
      <c r="L2651" s="57"/>
    </row>
    <row r="2652" spans="8:12" s="58" customFormat="1" ht="12.75">
      <c r="H2652" s="57"/>
      <c r="L2652" s="57"/>
    </row>
    <row r="2653" spans="8:12" s="58" customFormat="1" ht="12.75">
      <c r="H2653" s="57"/>
      <c r="L2653" s="57"/>
    </row>
    <row r="2654" spans="8:12" s="58" customFormat="1" ht="12.75">
      <c r="H2654" s="57"/>
      <c r="L2654" s="57"/>
    </row>
    <row r="2655" spans="8:12" s="58" customFormat="1" ht="12.75">
      <c r="H2655" s="57"/>
      <c r="L2655" s="57"/>
    </row>
    <row r="2656" spans="8:12" s="58" customFormat="1" ht="12.75">
      <c r="H2656" s="57"/>
      <c r="L2656" s="57"/>
    </row>
    <row r="2657" spans="8:12" s="58" customFormat="1" ht="12.75">
      <c r="H2657" s="57"/>
      <c r="L2657" s="57"/>
    </row>
    <row r="2658" spans="8:12" s="58" customFormat="1" ht="12.75">
      <c r="H2658" s="57"/>
      <c r="L2658" s="57"/>
    </row>
    <row r="2659" spans="8:12" s="58" customFormat="1" ht="12.75">
      <c r="H2659" s="57"/>
      <c r="L2659" s="57"/>
    </row>
    <row r="2660" spans="8:12" s="58" customFormat="1" ht="12.75">
      <c r="H2660" s="57"/>
      <c r="L2660" s="57"/>
    </row>
    <row r="2661" spans="8:12" s="58" customFormat="1" ht="12.75">
      <c r="H2661" s="57"/>
      <c r="L2661" s="57"/>
    </row>
    <row r="2662" spans="8:12" s="58" customFormat="1" ht="12.75">
      <c r="H2662" s="57"/>
      <c r="L2662" s="57"/>
    </row>
    <row r="2663" spans="8:12" s="58" customFormat="1" ht="12.75">
      <c r="H2663" s="57"/>
      <c r="L2663" s="57"/>
    </row>
    <row r="2664" spans="8:12" s="58" customFormat="1" ht="12.75">
      <c r="H2664" s="57"/>
      <c r="L2664" s="57"/>
    </row>
    <row r="2665" spans="8:12" s="58" customFormat="1" ht="12.75">
      <c r="H2665" s="57"/>
      <c r="L2665" s="57"/>
    </row>
    <row r="2666" spans="8:12" s="58" customFormat="1" ht="12.75">
      <c r="H2666" s="57"/>
      <c r="L2666" s="57"/>
    </row>
    <row r="2667" spans="8:12" s="58" customFormat="1" ht="12.75">
      <c r="H2667" s="57"/>
      <c r="L2667" s="57"/>
    </row>
    <row r="2668" spans="8:12" s="58" customFormat="1" ht="12.75">
      <c r="H2668" s="57"/>
      <c r="L2668" s="57"/>
    </row>
    <row r="2669" spans="8:12" s="58" customFormat="1" ht="12.75">
      <c r="H2669" s="57"/>
      <c r="L2669" s="57"/>
    </row>
    <row r="2670" spans="8:12" s="58" customFormat="1" ht="12.75">
      <c r="H2670" s="57"/>
      <c r="L2670" s="57"/>
    </row>
    <row r="2671" spans="8:12" s="58" customFormat="1" ht="12.75">
      <c r="H2671" s="57"/>
      <c r="L2671" s="57"/>
    </row>
    <row r="2672" spans="8:12" s="58" customFormat="1" ht="12.75">
      <c r="H2672" s="57"/>
      <c r="L2672" s="57"/>
    </row>
    <row r="2673" spans="8:12" s="58" customFormat="1" ht="12.75">
      <c r="H2673" s="57"/>
      <c r="L2673" s="57"/>
    </row>
    <row r="2674" spans="8:12" s="58" customFormat="1" ht="12.75">
      <c r="H2674" s="57"/>
      <c r="L2674" s="57"/>
    </row>
    <row r="2675" spans="8:12" s="58" customFormat="1" ht="12.75">
      <c r="H2675" s="57"/>
      <c r="L2675" s="57"/>
    </row>
    <row r="2676" spans="8:12" s="58" customFormat="1" ht="12.75">
      <c r="H2676" s="57"/>
      <c r="L2676" s="57"/>
    </row>
    <row r="2677" spans="8:12" s="58" customFormat="1" ht="12.75">
      <c r="H2677" s="57"/>
      <c r="L2677" s="57"/>
    </row>
    <row r="2678" spans="8:12" s="58" customFormat="1" ht="12.75">
      <c r="H2678" s="57"/>
      <c r="L2678" s="57"/>
    </row>
    <row r="2679" spans="8:12" s="58" customFormat="1" ht="12.75">
      <c r="H2679" s="57"/>
      <c r="L2679" s="57"/>
    </row>
    <row r="2680" spans="8:12" s="58" customFormat="1" ht="12.75">
      <c r="H2680" s="57"/>
      <c r="L2680" s="57"/>
    </row>
    <row r="2681" spans="8:12" s="58" customFormat="1" ht="12.75">
      <c r="H2681" s="57"/>
      <c r="L2681" s="57"/>
    </row>
    <row r="2682" spans="8:12" s="58" customFormat="1" ht="12.75">
      <c r="H2682" s="57"/>
      <c r="L2682" s="57"/>
    </row>
    <row r="2683" spans="8:12" s="58" customFormat="1" ht="12.75">
      <c r="H2683" s="57"/>
      <c r="L2683" s="57"/>
    </row>
    <row r="2684" spans="8:12" s="58" customFormat="1" ht="12.75">
      <c r="H2684" s="57"/>
      <c r="L2684" s="57"/>
    </row>
    <row r="2685" spans="8:12" s="58" customFormat="1" ht="12.75">
      <c r="H2685" s="57"/>
      <c r="L2685" s="57"/>
    </row>
    <row r="2686" spans="8:12" s="58" customFormat="1" ht="12.75">
      <c r="H2686" s="57"/>
      <c r="L2686" s="57"/>
    </row>
    <row r="2687" spans="8:12" s="58" customFormat="1" ht="12.75">
      <c r="H2687" s="57"/>
      <c r="L2687" s="57"/>
    </row>
    <row r="2688" spans="8:12" s="58" customFormat="1" ht="12.75">
      <c r="H2688" s="57"/>
      <c r="L2688" s="57"/>
    </row>
    <row r="2689" spans="8:12" s="58" customFormat="1" ht="12.75">
      <c r="H2689" s="57"/>
      <c r="L2689" s="57"/>
    </row>
    <row r="2690" spans="8:12" s="58" customFormat="1" ht="12.75">
      <c r="H2690" s="57"/>
      <c r="L2690" s="57"/>
    </row>
    <row r="2691" spans="8:12" s="58" customFormat="1" ht="12.75">
      <c r="H2691" s="57"/>
      <c r="L2691" s="57"/>
    </row>
    <row r="2692" spans="8:12" s="58" customFormat="1" ht="12.75">
      <c r="H2692" s="57"/>
      <c r="L2692" s="57"/>
    </row>
    <row r="2693" spans="8:12" s="58" customFormat="1" ht="12.75">
      <c r="H2693" s="57"/>
      <c r="L2693" s="57"/>
    </row>
    <row r="2694" spans="8:12" s="58" customFormat="1" ht="12.75">
      <c r="H2694" s="57"/>
      <c r="L2694" s="57"/>
    </row>
    <row r="2695" spans="8:12" s="58" customFormat="1" ht="12.75">
      <c r="H2695" s="57"/>
      <c r="L2695" s="57"/>
    </row>
    <row r="2696" spans="8:12" s="58" customFormat="1" ht="12.75">
      <c r="H2696" s="57"/>
      <c r="L2696" s="57"/>
    </row>
    <row r="2697" spans="8:12" s="58" customFormat="1" ht="12.75">
      <c r="H2697" s="57"/>
      <c r="L2697" s="57"/>
    </row>
    <row r="2698" spans="8:12" s="58" customFormat="1" ht="12.75">
      <c r="H2698" s="57"/>
      <c r="L2698" s="57"/>
    </row>
    <row r="2699" spans="8:12" s="58" customFormat="1" ht="12.75">
      <c r="H2699" s="57"/>
      <c r="L2699" s="57"/>
    </row>
    <row r="2700" spans="8:12" s="58" customFormat="1" ht="12.75">
      <c r="H2700" s="57"/>
      <c r="L2700" s="57"/>
    </row>
    <row r="2701" spans="8:12" s="58" customFormat="1" ht="12.75">
      <c r="H2701" s="57"/>
      <c r="L2701" s="57"/>
    </row>
    <row r="2702" spans="8:12" s="58" customFormat="1" ht="12.75">
      <c r="H2702" s="57"/>
      <c r="L2702" s="57"/>
    </row>
    <row r="2703" spans="8:12" s="58" customFormat="1" ht="12.75">
      <c r="H2703" s="57"/>
      <c r="L2703" s="57"/>
    </row>
    <row r="2704" spans="8:12" s="58" customFormat="1" ht="12.75">
      <c r="H2704" s="57"/>
      <c r="L2704" s="57"/>
    </row>
    <row r="2705" spans="8:12" s="58" customFormat="1" ht="12.75">
      <c r="H2705" s="57"/>
      <c r="L2705" s="57"/>
    </row>
    <row r="2706" spans="8:12" s="58" customFormat="1" ht="12.75">
      <c r="H2706" s="57"/>
      <c r="L2706" s="57"/>
    </row>
    <row r="2707" spans="8:12" s="58" customFormat="1" ht="12.75">
      <c r="H2707" s="57"/>
      <c r="L2707" s="57"/>
    </row>
    <row r="2708" spans="8:12" s="58" customFormat="1" ht="12.75">
      <c r="H2708" s="57"/>
      <c r="L2708" s="57"/>
    </row>
    <row r="2709" spans="8:12" s="58" customFormat="1" ht="12.75">
      <c r="H2709" s="57"/>
      <c r="L2709" s="57"/>
    </row>
    <row r="2710" spans="8:12" s="58" customFormat="1" ht="12.75">
      <c r="H2710" s="57"/>
      <c r="L2710" s="57"/>
    </row>
    <row r="2711" spans="8:12" s="58" customFormat="1" ht="12.75">
      <c r="H2711" s="57"/>
      <c r="L2711" s="57"/>
    </row>
    <row r="2712" spans="8:12" s="58" customFormat="1" ht="12.75">
      <c r="H2712" s="57"/>
      <c r="L2712" s="57"/>
    </row>
    <row r="2713" spans="8:12" s="58" customFormat="1" ht="12.75">
      <c r="H2713" s="57"/>
      <c r="L2713" s="57"/>
    </row>
    <row r="2714" spans="8:12" s="58" customFormat="1" ht="12.75">
      <c r="H2714" s="57"/>
      <c r="L2714" s="57"/>
    </row>
    <row r="2715" spans="8:12" s="58" customFormat="1" ht="12.75">
      <c r="H2715" s="57"/>
      <c r="L2715" s="57"/>
    </row>
    <row r="2716" spans="8:12" s="58" customFormat="1" ht="12.75">
      <c r="H2716" s="57"/>
      <c r="L2716" s="57"/>
    </row>
    <row r="2717" spans="8:12" s="58" customFormat="1" ht="12.75">
      <c r="H2717" s="57"/>
      <c r="L2717" s="57"/>
    </row>
    <row r="2718" spans="8:12" s="58" customFormat="1" ht="12.75">
      <c r="H2718" s="57"/>
      <c r="L2718" s="57"/>
    </row>
    <row r="2719" spans="8:12" s="58" customFormat="1" ht="12.75">
      <c r="H2719" s="57"/>
      <c r="L2719" s="57"/>
    </row>
    <row r="2720" spans="8:12" s="58" customFormat="1" ht="12.75">
      <c r="H2720" s="57"/>
      <c r="L2720" s="57"/>
    </row>
    <row r="2721" spans="8:12" s="58" customFormat="1" ht="12.75">
      <c r="H2721" s="57"/>
      <c r="L2721" s="57"/>
    </row>
    <row r="2722" spans="8:12" s="58" customFormat="1" ht="12.75">
      <c r="H2722" s="57"/>
      <c r="L2722" s="57"/>
    </row>
    <row r="2723" spans="8:12" s="58" customFormat="1" ht="12.75">
      <c r="H2723" s="57"/>
      <c r="L2723" s="57"/>
    </row>
    <row r="2724" spans="8:12" s="58" customFormat="1" ht="12.75">
      <c r="H2724" s="57"/>
      <c r="L2724" s="57"/>
    </row>
    <row r="2725" spans="8:12" s="58" customFormat="1" ht="12.75">
      <c r="H2725" s="57"/>
      <c r="L2725" s="57"/>
    </row>
    <row r="2726" spans="8:12" s="58" customFormat="1" ht="12.75">
      <c r="H2726" s="57"/>
      <c r="L2726" s="57"/>
    </row>
    <row r="2727" spans="8:12" s="58" customFormat="1" ht="12.75">
      <c r="H2727" s="57"/>
      <c r="L2727" s="57"/>
    </row>
    <row r="2728" spans="8:12" s="58" customFormat="1" ht="12.75">
      <c r="H2728" s="57"/>
      <c r="L2728" s="57"/>
    </row>
    <row r="2729" spans="8:12" s="58" customFormat="1" ht="12.75">
      <c r="H2729" s="57"/>
      <c r="L2729" s="57"/>
    </row>
    <row r="2730" spans="8:12" s="58" customFormat="1" ht="12.75">
      <c r="H2730" s="57"/>
      <c r="L2730" s="57"/>
    </row>
    <row r="2731" spans="8:12" s="58" customFormat="1" ht="12.75">
      <c r="H2731" s="57"/>
      <c r="L2731" s="57"/>
    </row>
    <row r="2732" spans="8:12" s="58" customFormat="1" ht="12.75">
      <c r="H2732" s="57"/>
      <c r="L2732" s="57"/>
    </row>
    <row r="2733" spans="8:12" s="58" customFormat="1" ht="12.75">
      <c r="H2733" s="57"/>
      <c r="L2733" s="57"/>
    </row>
    <row r="2734" spans="8:12" s="58" customFormat="1" ht="12.75">
      <c r="H2734" s="57"/>
      <c r="L2734" s="57"/>
    </row>
    <row r="2735" spans="8:12" s="58" customFormat="1" ht="12.75">
      <c r="H2735" s="57"/>
      <c r="L2735" s="57"/>
    </row>
    <row r="2736" spans="8:12" s="58" customFormat="1" ht="12.75">
      <c r="H2736" s="57"/>
      <c r="L2736" s="57"/>
    </row>
    <row r="2737" spans="8:12" s="58" customFormat="1" ht="12.75">
      <c r="H2737" s="57"/>
      <c r="L2737" s="57"/>
    </row>
    <row r="2738" spans="8:12" s="58" customFormat="1" ht="12.75">
      <c r="H2738" s="57"/>
      <c r="L2738" s="57"/>
    </row>
    <row r="2739" spans="8:12" s="58" customFormat="1" ht="12.75">
      <c r="H2739" s="57"/>
      <c r="L2739" s="57"/>
    </row>
    <row r="2740" spans="8:12" s="58" customFormat="1" ht="12.75">
      <c r="H2740" s="57"/>
      <c r="L2740" s="57"/>
    </row>
    <row r="2741" spans="8:12" s="58" customFormat="1" ht="12.75">
      <c r="H2741" s="57"/>
      <c r="L2741" s="57"/>
    </row>
    <row r="2742" spans="8:12" s="58" customFormat="1" ht="12.75">
      <c r="H2742" s="57"/>
      <c r="L2742" s="57"/>
    </row>
    <row r="2743" spans="8:12" s="58" customFormat="1" ht="12.75">
      <c r="H2743" s="57"/>
      <c r="L2743" s="57"/>
    </row>
    <row r="2744" spans="8:12" s="58" customFormat="1" ht="12.75">
      <c r="H2744" s="57"/>
      <c r="L2744" s="57"/>
    </row>
    <row r="2745" spans="8:12" s="58" customFormat="1" ht="12.75">
      <c r="H2745" s="57"/>
      <c r="L2745" s="57"/>
    </row>
    <row r="2746" spans="8:12" s="58" customFormat="1" ht="12.75">
      <c r="H2746" s="57"/>
      <c r="L2746" s="57"/>
    </row>
    <row r="2747" spans="8:12" s="58" customFormat="1" ht="12.75">
      <c r="H2747" s="57"/>
      <c r="L2747" s="57"/>
    </row>
    <row r="2748" spans="8:12" s="58" customFormat="1" ht="12.75">
      <c r="H2748" s="57"/>
      <c r="L2748" s="57"/>
    </row>
    <row r="2749" spans="8:12" s="58" customFormat="1" ht="12.75">
      <c r="H2749" s="57"/>
      <c r="L2749" s="57"/>
    </row>
    <row r="2750" spans="8:12" s="58" customFormat="1" ht="12.75">
      <c r="H2750" s="57"/>
      <c r="L2750" s="57"/>
    </row>
    <row r="2751" spans="8:12" s="58" customFormat="1" ht="12.75">
      <c r="H2751" s="57"/>
      <c r="L2751" s="57"/>
    </row>
    <row r="2752" spans="8:12" s="58" customFormat="1" ht="12.75">
      <c r="H2752" s="57"/>
      <c r="L2752" s="57"/>
    </row>
    <row r="2753" spans="8:12" s="58" customFormat="1" ht="12.75">
      <c r="H2753" s="57"/>
      <c r="L2753" s="57"/>
    </row>
    <row r="2754" spans="8:12" s="58" customFormat="1" ht="12.75">
      <c r="H2754" s="57"/>
      <c r="L2754" s="57"/>
    </row>
    <row r="2755" spans="8:12" s="58" customFormat="1" ht="12.75">
      <c r="H2755" s="57"/>
      <c r="L2755" s="57"/>
    </row>
    <row r="2756" spans="8:12" s="58" customFormat="1" ht="12.75">
      <c r="H2756" s="57"/>
      <c r="L2756" s="57"/>
    </row>
    <row r="2757" spans="8:12" s="58" customFormat="1" ht="12.75">
      <c r="H2757" s="57"/>
      <c r="L2757" s="57"/>
    </row>
    <row r="2758" spans="8:12" s="58" customFormat="1" ht="12.75">
      <c r="H2758" s="57"/>
      <c r="L2758" s="57"/>
    </row>
    <row r="2759" spans="8:12" s="58" customFormat="1" ht="12.75">
      <c r="H2759" s="57"/>
      <c r="L2759" s="57"/>
    </row>
    <row r="2760" spans="8:12" s="58" customFormat="1" ht="12.75">
      <c r="H2760" s="57"/>
      <c r="L2760" s="57"/>
    </row>
    <row r="2761" spans="8:12" s="58" customFormat="1" ht="12.75">
      <c r="H2761" s="57"/>
      <c r="L2761" s="57"/>
    </row>
    <row r="2762" spans="8:12" s="58" customFormat="1" ht="12.75">
      <c r="H2762" s="57"/>
      <c r="L2762" s="57"/>
    </row>
    <row r="2763" spans="8:12" s="58" customFormat="1" ht="12.75">
      <c r="H2763" s="57"/>
      <c r="L2763" s="57"/>
    </row>
    <row r="2764" spans="8:12" s="58" customFormat="1" ht="12.75">
      <c r="H2764" s="57"/>
      <c r="L2764" s="57"/>
    </row>
    <row r="2765" spans="8:12" s="58" customFormat="1" ht="12.75">
      <c r="H2765" s="57"/>
      <c r="L2765" s="57"/>
    </row>
    <row r="2766" spans="8:12" s="58" customFormat="1" ht="12.75">
      <c r="H2766" s="57"/>
      <c r="L2766" s="57"/>
    </row>
    <row r="2767" spans="8:12" s="58" customFormat="1" ht="12.75">
      <c r="H2767" s="57"/>
      <c r="L2767" s="57"/>
    </row>
    <row r="2768" spans="8:12" s="58" customFormat="1" ht="12.75">
      <c r="H2768" s="57"/>
      <c r="L2768" s="57"/>
    </row>
    <row r="2769" spans="8:12" s="58" customFormat="1" ht="12.75">
      <c r="H2769" s="57"/>
      <c r="L2769" s="57"/>
    </row>
    <row r="2770" spans="8:12" s="58" customFormat="1" ht="12.75">
      <c r="H2770" s="57"/>
      <c r="L2770" s="57"/>
    </row>
    <row r="2771" spans="8:12" s="58" customFormat="1" ht="12.75">
      <c r="H2771" s="57"/>
      <c r="L2771" s="57"/>
    </row>
    <row r="2772" spans="8:12" s="58" customFormat="1" ht="12.75">
      <c r="H2772" s="57"/>
      <c r="L2772" s="57"/>
    </row>
    <row r="2773" spans="8:12" s="58" customFormat="1" ht="12.75">
      <c r="H2773" s="57"/>
      <c r="L2773" s="57"/>
    </row>
    <row r="2774" spans="8:12" s="58" customFormat="1" ht="12.75">
      <c r="H2774" s="57"/>
      <c r="L2774" s="57"/>
    </row>
    <row r="2775" spans="8:12" s="58" customFormat="1" ht="12.75">
      <c r="H2775" s="57"/>
      <c r="L2775" s="57"/>
    </row>
    <row r="2776" spans="8:12" s="58" customFormat="1" ht="12.75">
      <c r="H2776" s="57"/>
      <c r="L2776" s="57"/>
    </row>
    <row r="2777" spans="8:12" s="58" customFormat="1" ht="12.75">
      <c r="H2777" s="57"/>
      <c r="L2777" s="57"/>
    </row>
    <row r="2778" spans="8:12" s="58" customFormat="1" ht="12.75">
      <c r="H2778" s="57"/>
      <c r="L2778" s="57"/>
    </row>
    <row r="2779" spans="8:12" s="58" customFormat="1" ht="12.75">
      <c r="H2779" s="57"/>
      <c r="L2779" s="57"/>
    </row>
    <row r="2780" spans="8:12" s="58" customFormat="1" ht="12.75">
      <c r="H2780" s="57"/>
      <c r="L2780" s="57"/>
    </row>
    <row r="2781" spans="8:12" s="58" customFormat="1" ht="12.75">
      <c r="H2781" s="57"/>
      <c r="L2781" s="57"/>
    </row>
    <row r="2782" spans="8:12" s="58" customFormat="1" ht="12.75">
      <c r="H2782" s="57"/>
      <c r="L2782" s="57"/>
    </row>
    <row r="2783" spans="8:12" s="58" customFormat="1" ht="12.75">
      <c r="H2783" s="57"/>
      <c r="L2783" s="57"/>
    </row>
    <row r="2784" spans="8:12" s="58" customFormat="1" ht="12.75">
      <c r="H2784" s="57"/>
      <c r="L2784" s="57"/>
    </row>
    <row r="2785" spans="8:12" s="58" customFormat="1" ht="12.75">
      <c r="H2785" s="57"/>
      <c r="L2785" s="57"/>
    </row>
    <row r="2786" spans="8:12" s="58" customFormat="1" ht="12.75">
      <c r="H2786" s="57"/>
      <c r="L2786" s="57"/>
    </row>
    <row r="2787" spans="8:12" s="58" customFormat="1" ht="12.75">
      <c r="H2787" s="57"/>
      <c r="L2787" s="57"/>
    </row>
    <row r="2788" spans="8:12" s="58" customFormat="1" ht="12.75">
      <c r="H2788" s="57"/>
      <c r="L2788" s="57"/>
    </row>
    <row r="2789" spans="8:12" s="58" customFormat="1" ht="12.75">
      <c r="H2789" s="57"/>
      <c r="L2789" s="57"/>
    </row>
    <row r="2790" spans="8:12" s="58" customFormat="1" ht="12.75">
      <c r="H2790" s="57"/>
      <c r="L2790" s="57"/>
    </row>
    <row r="2791" spans="8:12" s="58" customFormat="1" ht="12.75">
      <c r="H2791" s="57"/>
      <c r="L2791" s="57"/>
    </row>
    <row r="2792" spans="8:12" s="58" customFormat="1" ht="12.75">
      <c r="H2792" s="57"/>
      <c r="L2792" s="57"/>
    </row>
    <row r="2793" spans="8:12" s="58" customFormat="1" ht="12.75">
      <c r="H2793" s="57"/>
      <c r="L2793" s="57"/>
    </row>
    <row r="2794" spans="8:12" s="58" customFormat="1" ht="12.75">
      <c r="H2794" s="57"/>
      <c r="L2794" s="57"/>
    </row>
    <row r="2795" spans="8:12" s="58" customFormat="1" ht="12.75">
      <c r="H2795" s="57"/>
      <c r="L2795" s="57"/>
    </row>
    <row r="2796" spans="8:12" s="58" customFormat="1" ht="12.75">
      <c r="H2796" s="57"/>
      <c r="L2796" s="57"/>
    </row>
    <row r="2797" spans="8:12" s="58" customFormat="1" ht="12.75">
      <c r="H2797" s="57"/>
      <c r="L2797" s="57"/>
    </row>
    <row r="2798" spans="8:12" s="58" customFormat="1" ht="12.75">
      <c r="H2798" s="57"/>
      <c r="L2798" s="57"/>
    </row>
    <row r="2799" spans="8:12" s="58" customFormat="1" ht="12.75">
      <c r="H2799" s="57"/>
      <c r="L2799" s="57"/>
    </row>
    <row r="2800" spans="8:12" s="58" customFormat="1" ht="12.75">
      <c r="H2800" s="57"/>
      <c r="L2800" s="57"/>
    </row>
    <row r="2801" spans="8:12" s="58" customFormat="1" ht="12.75">
      <c r="H2801" s="57"/>
      <c r="L2801" s="57"/>
    </row>
    <row r="2802" spans="8:12" s="58" customFormat="1" ht="12.75">
      <c r="H2802" s="57"/>
      <c r="L2802" s="57"/>
    </row>
    <row r="2803" spans="8:12" s="58" customFormat="1" ht="12.75">
      <c r="H2803" s="57"/>
      <c r="L2803" s="57"/>
    </row>
    <row r="2804" spans="8:12" s="58" customFormat="1" ht="12.75">
      <c r="H2804" s="57"/>
      <c r="L2804" s="57"/>
    </row>
    <row r="2805" spans="8:12" s="58" customFormat="1" ht="12.75">
      <c r="H2805" s="57"/>
      <c r="L2805" s="57"/>
    </row>
    <row r="2806" spans="8:12" s="58" customFormat="1" ht="12.75">
      <c r="H2806" s="57"/>
      <c r="L2806" s="57"/>
    </row>
    <row r="2807" spans="8:12" s="58" customFormat="1" ht="12.75">
      <c r="H2807" s="57"/>
      <c r="L2807" s="57"/>
    </row>
    <row r="2808" spans="8:12" s="58" customFormat="1" ht="12.75">
      <c r="H2808" s="57"/>
      <c r="L2808" s="57"/>
    </row>
    <row r="2809" spans="8:12" s="58" customFormat="1" ht="12.75">
      <c r="H2809" s="57"/>
      <c r="L2809" s="57"/>
    </row>
    <row r="2810" spans="8:12" s="58" customFormat="1" ht="12.75">
      <c r="H2810" s="57"/>
      <c r="L2810" s="57"/>
    </row>
    <row r="2811" spans="8:12" s="58" customFormat="1" ht="12.75">
      <c r="H2811" s="57"/>
      <c r="L2811" s="57"/>
    </row>
    <row r="2812" spans="8:12" s="58" customFormat="1" ht="12.75">
      <c r="H2812" s="57"/>
      <c r="L2812" s="57"/>
    </row>
    <row r="2813" spans="8:12" s="58" customFormat="1" ht="12.75">
      <c r="H2813" s="57"/>
      <c r="L2813" s="57"/>
    </row>
    <row r="2814" spans="8:12" s="58" customFormat="1" ht="12.75">
      <c r="H2814" s="57"/>
      <c r="L2814" s="57"/>
    </row>
    <row r="2815" spans="8:12" s="58" customFormat="1" ht="12.75">
      <c r="H2815" s="57"/>
      <c r="L2815" s="57"/>
    </row>
    <row r="2816" spans="8:12" s="58" customFormat="1" ht="12.75">
      <c r="H2816" s="57"/>
      <c r="L2816" s="57"/>
    </row>
    <row r="2817" spans="8:12" s="58" customFormat="1" ht="12.75">
      <c r="H2817" s="57"/>
      <c r="L2817" s="57"/>
    </row>
    <row r="2818" spans="8:12" s="58" customFormat="1" ht="12.75">
      <c r="H2818" s="57"/>
      <c r="L2818" s="57"/>
    </row>
    <row r="2819" spans="8:12" s="58" customFormat="1" ht="12.75">
      <c r="H2819" s="57"/>
      <c r="L2819" s="57"/>
    </row>
    <row r="2820" spans="8:12" s="58" customFormat="1" ht="12.75">
      <c r="H2820" s="57"/>
      <c r="L2820" s="57"/>
    </row>
    <row r="2821" spans="8:12" s="58" customFormat="1" ht="12.75">
      <c r="H2821" s="57"/>
      <c r="L2821" s="57"/>
    </row>
    <row r="2822" spans="8:12" s="58" customFormat="1" ht="12.75">
      <c r="H2822" s="57"/>
      <c r="L2822" s="57"/>
    </row>
    <row r="2823" spans="8:12" s="58" customFormat="1" ht="12.75">
      <c r="H2823" s="57"/>
      <c r="L2823" s="57"/>
    </row>
    <row r="2824" spans="8:12" s="58" customFormat="1" ht="12.75">
      <c r="H2824" s="57"/>
      <c r="L2824" s="57"/>
    </row>
    <row r="2825" spans="8:12" s="58" customFormat="1" ht="12.75">
      <c r="H2825" s="57"/>
      <c r="L2825" s="57"/>
    </row>
    <row r="2826" spans="8:12" s="58" customFormat="1" ht="12.75">
      <c r="H2826" s="57"/>
      <c r="L2826" s="57"/>
    </row>
    <row r="2827" spans="8:12" s="58" customFormat="1" ht="12.75">
      <c r="H2827" s="57"/>
      <c r="L2827" s="57"/>
    </row>
    <row r="2828" spans="8:12" s="58" customFormat="1" ht="12.75">
      <c r="H2828" s="57"/>
      <c r="L2828" s="57"/>
    </row>
    <row r="2829" spans="8:12" s="58" customFormat="1" ht="12.75">
      <c r="H2829" s="57"/>
      <c r="L2829" s="57"/>
    </row>
    <row r="2830" spans="8:12" s="58" customFormat="1" ht="12.75">
      <c r="H2830" s="57"/>
      <c r="L2830" s="57"/>
    </row>
    <row r="2831" spans="8:12" s="58" customFormat="1" ht="12.75">
      <c r="H2831" s="57"/>
      <c r="L2831" s="57"/>
    </row>
    <row r="2832" spans="8:12" s="58" customFormat="1" ht="12.75">
      <c r="H2832" s="57"/>
      <c r="L2832" s="57"/>
    </row>
    <row r="2833" spans="8:12" s="58" customFormat="1" ht="12.75">
      <c r="H2833" s="57"/>
      <c r="L2833" s="57"/>
    </row>
    <row r="2834" spans="8:12" s="58" customFormat="1" ht="12.75">
      <c r="H2834" s="57"/>
      <c r="L2834" s="57"/>
    </row>
    <row r="2835" spans="8:12" s="58" customFormat="1" ht="12.75">
      <c r="H2835" s="57"/>
      <c r="L2835" s="57"/>
    </row>
    <row r="2836" spans="8:12" s="58" customFormat="1" ht="12.75">
      <c r="H2836" s="57"/>
      <c r="L2836" s="57"/>
    </row>
    <row r="2837" spans="8:12" s="58" customFormat="1" ht="12.75">
      <c r="H2837" s="57"/>
      <c r="L2837" s="57"/>
    </row>
    <row r="2838" spans="8:12" s="58" customFormat="1" ht="12.75">
      <c r="H2838" s="57"/>
      <c r="L2838" s="57"/>
    </row>
    <row r="2839" spans="8:12" s="58" customFormat="1" ht="12.75">
      <c r="H2839" s="57"/>
      <c r="L2839" s="57"/>
    </row>
    <row r="2840" spans="8:12" s="58" customFormat="1" ht="12.75">
      <c r="H2840" s="57"/>
      <c r="L2840" s="57"/>
    </row>
    <row r="2841" spans="8:12" s="58" customFormat="1" ht="12.75">
      <c r="H2841" s="57"/>
      <c r="L2841" s="57"/>
    </row>
    <row r="2842" spans="8:12" s="58" customFormat="1" ht="12.75">
      <c r="H2842" s="57"/>
      <c r="L2842" s="57"/>
    </row>
    <row r="2843" spans="8:12" s="58" customFormat="1" ht="12.75">
      <c r="H2843" s="57"/>
      <c r="L2843" s="57"/>
    </row>
    <row r="2844" spans="8:12" s="58" customFormat="1" ht="12.75">
      <c r="H2844" s="57"/>
      <c r="L2844" s="57"/>
    </row>
    <row r="2845" spans="8:12" s="58" customFormat="1" ht="12.75">
      <c r="H2845" s="57"/>
      <c r="L2845" s="57"/>
    </row>
    <row r="2846" spans="8:12" s="58" customFormat="1" ht="12.75">
      <c r="H2846" s="57"/>
      <c r="L2846" s="57"/>
    </row>
    <row r="2847" spans="8:12" s="58" customFormat="1" ht="12.75">
      <c r="H2847" s="57"/>
      <c r="L2847" s="57"/>
    </row>
    <row r="2848" spans="8:12" s="58" customFormat="1" ht="12.75">
      <c r="H2848" s="57"/>
      <c r="L2848" s="57"/>
    </row>
    <row r="2849" spans="8:12" s="58" customFormat="1" ht="12.75">
      <c r="H2849" s="57"/>
      <c r="L2849" s="57"/>
    </row>
    <row r="2850" spans="8:12" s="58" customFormat="1" ht="12.75">
      <c r="H2850" s="57"/>
      <c r="L2850" s="57"/>
    </row>
    <row r="2851" spans="8:12" s="58" customFormat="1" ht="12.75">
      <c r="H2851" s="57"/>
      <c r="L2851" s="57"/>
    </row>
    <row r="2852" spans="8:12" s="58" customFormat="1" ht="12.75">
      <c r="H2852" s="57"/>
      <c r="L2852" s="57"/>
    </row>
    <row r="2853" spans="8:12" s="58" customFormat="1" ht="12.75">
      <c r="H2853" s="57"/>
      <c r="L2853" s="57"/>
    </row>
    <row r="2854" spans="8:12" s="58" customFormat="1" ht="12.75">
      <c r="H2854" s="57"/>
      <c r="L2854" s="57"/>
    </row>
    <row r="2855" spans="8:12" s="58" customFormat="1" ht="12.75">
      <c r="H2855" s="57"/>
      <c r="L2855" s="57"/>
    </row>
    <row r="2856" spans="8:12" s="58" customFormat="1" ht="12.75">
      <c r="H2856" s="57"/>
      <c r="L2856" s="57"/>
    </row>
    <row r="2857" spans="8:12" s="58" customFormat="1" ht="12.75">
      <c r="H2857" s="57"/>
      <c r="L2857" s="57"/>
    </row>
    <row r="2858" spans="8:12" s="58" customFormat="1" ht="12.75">
      <c r="H2858" s="57"/>
      <c r="L2858" s="57"/>
    </row>
    <row r="2859" spans="8:12" s="58" customFormat="1" ht="12.75">
      <c r="H2859" s="57"/>
      <c r="L2859" s="57"/>
    </row>
    <row r="2860" spans="8:12" s="58" customFormat="1" ht="12.75">
      <c r="H2860" s="57"/>
      <c r="L2860" s="57"/>
    </row>
    <row r="2861" spans="8:12" s="58" customFormat="1" ht="12.75">
      <c r="H2861" s="57"/>
      <c r="L2861" s="57"/>
    </row>
    <row r="2862" spans="8:12" s="58" customFormat="1" ht="12.75">
      <c r="H2862" s="57"/>
      <c r="L2862" s="57"/>
    </row>
    <row r="2863" spans="8:12" s="58" customFormat="1" ht="12.75">
      <c r="H2863" s="57"/>
      <c r="L2863" s="57"/>
    </row>
    <row r="2864" spans="8:12" s="58" customFormat="1" ht="12.75">
      <c r="H2864" s="57"/>
      <c r="L2864" s="57"/>
    </row>
    <row r="2865" spans="8:12" s="58" customFormat="1" ht="12.75">
      <c r="H2865" s="57"/>
      <c r="L2865" s="57"/>
    </row>
    <row r="2866" spans="8:12" s="58" customFormat="1" ht="12.75">
      <c r="H2866" s="57"/>
      <c r="L2866" s="57"/>
    </row>
    <row r="2867" spans="8:12" s="58" customFormat="1" ht="12.75">
      <c r="H2867" s="57"/>
      <c r="L2867" s="57"/>
    </row>
    <row r="2868" spans="8:12" s="58" customFormat="1" ht="12.75">
      <c r="H2868" s="57"/>
      <c r="L2868" s="57"/>
    </row>
    <row r="2869" spans="8:12" s="58" customFormat="1" ht="12.75">
      <c r="H2869" s="57"/>
      <c r="L2869" s="57"/>
    </row>
    <row r="2870" spans="8:12" s="58" customFormat="1" ht="12.75">
      <c r="H2870" s="57"/>
      <c r="L2870" s="57"/>
    </row>
    <row r="2871" spans="8:12" s="58" customFormat="1" ht="12.75">
      <c r="H2871" s="57"/>
      <c r="L2871" s="57"/>
    </row>
    <row r="2872" spans="8:12" s="58" customFormat="1" ht="12.75">
      <c r="H2872" s="57"/>
      <c r="L2872" s="57"/>
    </row>
    <row r="2873" spans="8:12" s="58" customFormat="1" ht="12.75">
      <c r="H2873" s="57"/>
      <c r="L2873" s="57"/>
    </row>
    <row r="2874" spans="8:12" s="58" customFormat="1" ht="12.75">
      <c r="H2874" s="57"/>
      <c r="L2874" s="57"/>
    </row>
    <row r="2875" spans="8:12" s="58" customFormat="1" ht="12.75">
      <c r="H2875" s="57"/>
      <c r="L2875" s="57"/>
    </row>
    <row r="2876" spans="8:12" s="58" customFormat="1" ht="12.75">
      <c r="H2876" s="57"/>
      <c r="L2876" s="57"/>
    </row>
    <row r="2877" spans="8:12" s="58" customFormat="1" ht="12.75">
      <c r="H2877" s="57"/>
      <c r="L2877" s="57"/>
    </row>
    <row r="2878" spans="8:12" s="58" customFormat="1" ht="12.75">
      <c r="H2878" s="57"/>
      <c r="L2878" s="57"/>
    </row>
    <row r="2879" spans="8:12" s="58" customFormat="1" ht="12.75">
      <c r="H2879" s="57"/>
      <c r="L2879" s="57"/>
    </row>
    <row r="2880" spans="8:12" s="58" customFormat="1" ht="12.75">
      <c r="H2880" s="57"/>
      <c r="L2880" s="57"/>
    </row>
    <row r="2881" spans="8:12" s="58" customFormat="1" ht="12.75">
      <c r="H2881" s="57"/>
      <c r="L2881" s="57"/>
    </row>
    <row r="2882" spans="8:12" s="58" customFormat="1" ht="12.75">
      <c r="H2882" s="57"/>
      <c r="L2882" s="57"/>
    </row>
    <row r="2883" spans="8:12" s="58" customFormat="1" ht="12.75">
      <c r="H2883" s="57"/>
      <c r="L2883" s="57"/>
    </row>
    <row r="2884" spans="8:12" s="58" customFormat="1" ht="12.75">
      <c r="H2884" s="57"/>
      <c r="L2884" s="57"/>
    </row>
    <row r="2885" spans="8:12" s="58" customFormat="1" ht="12.75">
      <c r="H2885" s="57"/>
      <c r="L2885" s="57"/>
    </row>
    <row r="2886" spans="8:12" s="58" customFormat="1" ht="12.75">
      <c r="H2886" s="57"/>
      <c r="L2886" s="57"/>
    </row>
    <row r="2887" spans="8:12" s="58" customFormat="1" ht="12.75">
      <c r="H2887" s="57"/>
      <c r="L2887" s="57"/>
    </row>
    <row r="2888" spans="8:12" s="58" customFormat="1" ht="12.75">
      <c r="H2888" s="57"/>
      <c r="L2888" s="57"/>
    </row>
    <row r="2889" spans="8:12" s="58" customFormat="1" ht="12.75">
      <c r="H2889" s="57"/>
      <c r="L2889" s="57"/>
    </row>
    <row r="2890" spans="8:12" s="58" customFormat="1" ht="12.75">
      <c r="H2890" s="57"/>
      <c r="L2890" s="57"/>
    </row>
    <row r="2891" spans="8:12" s="58" customFormat="1" ht="12.75">
      <c r="H2891" s="57"/>
      <c r="L2891" s="57"/>
    </row>
    <row r="2892" spans="8:12" s="58" customFormat="1" ht="12.75">
      <c r="H2892" s="57"/>
      <c r="L2892" s="57"/>
    </row>
    <row r="2893" spans="8:12" s="58" customFormat="1" ht="12.75">
      <c r="H2893" s="57"/>
      <c r="L2893" s="57"/>
    </row>
    <row r="2894" spans="8:12" s="58" customFormat="1" ht="12.75">
      <c r="H2894" s="57"/>
      <c r="L2894" s="57"/>
    </row>
    <row r="2895" spans="8:12" s="58" customFormat="1" ht="12.75">
      <c r="H2895" s="57"/>
      <c r="L2895" s="57"/>
    </row>
    <row r="2896" spans="8:12" s="58" customFormat="1" ht="12.75">
      <c r="H2896" s="57"/>
      <c r="L2896" s="57"/>
    </row>
    <row r="2897" spans="8:12" s="58" customFormat="1" ht="12.75">
      <c r="H2897" s="57"/>
      <c r="L2897" s="57"/>
    </row>
    <row r="2898" spans="8:12" s="58" customFormat="1" ht="12.75">
      <c r="H2898" s="57"/>
      <c r="L2898" s="57"/>
    </row>
    <row r="2899" spans="8:12" s="58" customFormat="1" ht="12.75">
      <c r="H2899" s="57"/>
      <c r="L2899" s="57"/>
    </row>
    <row r="2900" spans="8:12" s="58" customFormat="1" ht="12.75">
      <c r="H2900" s="57"/>
      <c r="L2900" s="57"/>
    </row>
    <row r="2901" spans="8:12" s="58" customFormat="1" ht="12.75">
      <c r="H2901" s="57"/>
      <c r="L2901" s="57"/>
    </row>
    <row r="2902" spans="8:12" s="58" customFormat="1" ht="12.75">
      <c r="H2902" s="57"/>
      <c r="L2902" s="57"/>
    </row>
    <row r="2903" spans="8:12" s="58" customFormat="1" ht="12.75">
      <c r="H2903" s="57"/>
      <c r="L2903" s="57"/>
    </row>
    <row r="2904" spans="8:12" s="58" customFormat="1" ht="12.75">
      <c r="H2904" s="57"/>
      <c r="L2904" s="57"/>
    </row>
    <row r="2905" spans="8:12" s="58" customFormat="1" ht="12.75">
      <c r="H2905" s="57"/>
      <c r="L2905" s="57"/>
    </row>
    <row r="2906" spans="8:12" s="58" customFormat="1" ht="12.75">
      <c r="H2906" s="57"/>
      <c r="L2906" s="57"/>
    </row>
    <row r="2907" spans="8:12" s="58" customFormat="1" ht="12.75">
      <c r="H2907" s="57"/>
      <c r="L2907" s="57"/>
    </row>
    <row r="2908" spans="8:12" s="58" customFormat="1" ht="12.75">
      <c r="H2908" s="57"/>
      <c r="L2908" s="57"/>
    </row>
    <row r="2909" spans="8:12" s="58" customFormat="1" ht="12.75">
      <c r="H2909" s="57"/>
      <c r="L2909" s="57"/>
    </row>
    <row r="2910" spans="8:12" s="58" customFormat="1" ht="12.75">
      <c r="H2910" s="57"/>
      <c r="L2910" s="57"/>
    </row>
    <row r="2911" spans="8:12" s="58" customFormat="1" ht="12.75">
      <c r="H2911" s="57"/>
      <c r="L2911" s="57"/>
    </row>
    <row r="2912" spans="8:12" s="58" customFormat="1" ht="12.75">
      <c r="H2912" s="57"/>
      <c r="L2912" s="57"/>
    </row>
    <row r="2913" spans="8:12" s="58" customFormat="1" ht="12.75">
      <c r="H2913" s="57"/>
      <c r="L2913" s="57"/>
    </row>
    <row r="2914" spans="8:12" s="58" customFormat="1" ht="12.75">
      <c r="H2914" s="57"/>
      <c r="L2914" s="57"/>
    </row>
    <row r="2915" spans="8:12" s="58" customFormat="1" ht="12.75">
      <c r="H2915" s="57"/>
      <c r="L2915" s="57"/>
    </row>
    <row r="2916" spans="8:12" s="58" customFormat="1" ht="12.75">
      <c r="H2916" s="57"/>
      <c r="L2916" s="57"/>
    </row>
    <row r="2917" spans="8:12" s="58" customFormat="1" ht="12.75">
      <c r="H2917" s="57"/>
      <c r="L2917" s="57"/>
    </row>
    <row r="2918" spans="8:12" s="58" customFormat="1" ht="12.75">
      <c r="H2918" s="57"/>
      <c r="L2918" s="57"/>
    </row>
    <row r="2919" spans="8:12" s="58" customFormat="1" ht="12.75">
      <c r="H2919" s="57"/>
      <c r="L2919" s="57"/>
    </row>
    <row r="2920" spans="8:12" s="58" customFormat="1" ht="12.75">
      <c r="H2920" s="57"/>
      <c r="L2920" s="57"/>
    </row>
    <row r="2921" spans="8:12" s="58" customFormat="1" ht="12.75">
      <c r="H2921" s="57"/>
      <c r="L2921" s="57"/>
    </row>
    <row r="2922" spans="8:12" s="58" customFormat="1" ht="12.75">
      <c r="H2922" s="57"/>
      <c r="L2922" s="57"/>
    </row>
    <row r="2923" spans="8:12" s="58" customFormat="1" ht="12.75">
      <c r="H2923" s="57"/>
      <c r="L2923" s="57"/>
    </row>
    <row r="2924" spans="8:12" s="58" customFormat="1" ht="12.75">
      <c r="H2924" s="57"/>
      <c r="L2924" s="57"/>
    </row>
    <row r="2925" spans="8:12" s="58" customFormat="1" ht="12.75">
      <c r="H2925" s="57"/>
      <c r="L2925" s="57"/>
    </row>
    <row r="2926" spans="8:12" s="58" customFormat="1" ht="12.75">
      <c r="H2926" s="57"/>
      <c r="L2926" s="57"/>
    </row>
    <row r="2927" spans="8:12" s="58" customFormat="1" ht="12.75">
      <c r="H2927" s="57"/>
      <c r="L2927" s="57"/>
    </row>
    <row r="2928" spans="8:12" s="58" customFormat="1" ht="12.75">
      <c r="H2928" s="57"/>
      <c r="L2928" s="57"/>
    </row>
    <row r="2929" spans="8:12" s="58" customFormat="1" ht="12.75">
      <c r="H2929" s="57"/>
      <c r="L2929" s="57"/>
    </row>
    <row r="2930" spans="8:12" s="58" customFormat="1" ht="12.75">
      <c r="H2930" s="57"/>
      <c r="L2930" s="57"/>
    </row>
    <row r="2931" spans="8:12" s="58" customFormat="1" ht="12.75">
      <c r="H2931" s="57"/>
      <c r="L2931" s="57"/>
    </row>
    <row r="2932" spans="8:12" s="58" customFormat="1" ht="12.75">
      <c r="H2932" s="57"/>
      <c r="L2932" s="57"/>
    </row>
    <row r="2933" spans="8:12" s="58" customFormat="1" ht="12.75">
      <c r="H2933" s="57"/>
      <c r="L2933" s="57"/>
    </row>
    <row r="2934" spans="8:12" s="58" customFormat="1" ht="12.75">
      <c r="H2934" s="57"/>
      <c r="L2934" s="57"/>
    </row>
    <row r="2935" spans="8:12" s="58" customFormat="1" ht="12.75">
      <c r="H2935" s="57"/>
      <c r="L2935" s="57"/>
    </row>
    <row r="2936" spans="8:12" s="58" customFormat="1" ht="12.75">
      <c r="H2936" s="57"/>
      <c r="L2936" s="57"/>
    </row>
    <row r="2937" spans="8:12" s="58" customFormat="1" ht="12.75">
      <c r="H2937" s="57"/>
      <c r="L2937" s="57"/>
    </row>
    <row r="2938" spans="8:12" s="58" customFormat="1" ht="12.75">
      <c r="H2938" s="57"/>
      <c r="L2938" s="57"/>
    </row>
    <row r="2939" spans="8:12" s="58" customFormat="1" ht="12.75">
      <c r="H2939" s="57"/>
      <c r="L2939" s="57"/>
    </row>
    <row r="2940" spans="8:12" s="58" customFormat="1" ht="12.75">
      <c r="H2940" s="57"/>
      <c r="L2940" s="57"/>
    </row>
    <row r="2941" spans="8:12" s="58" customFormat="1" ht="12.75">
      <c r="H2941" s="57"/>
      <c r="L2941" s="57"/>
    </row>
    <row r="2942" spans="8:12" s="58" customFormat="1" ht="12.75">
      <c r="H2942" s="57"/>
      <c r="L2942" s="57"/>
    </row>
    <row r="2943" spans="8:12" s="58" customFormat="1" ht="12.75">
      <c r="H2943" s="57"/>
      <c r="L2943" s="57"/>
    </row>
    <row r="2944" spans="8:12" s="58" customFormat="1" ht="12.75">
      <c r="H2944" s="57"/>
      <c r="L2944" s="57"/>
    </row>
    <row r="2945" spans="8:12" s="58" customFormat="1" ht="12.75">
      <c r="H2945" s="57"/>
      <c r="L2945" s="57"/>
    </row>
    <row r="2946" spans="8:12" s="58" customFormat="1" ht="12.75">
      <c r="H2946" s="57"/>
      <c r="L2946" s="57"/>
    </row>
    <row r="2947" spans="8:12" s="58" customFormat="1" ht="12.75">
      <c r="H2947" s="57"/>
      <c r="L2947" s="57"/>
    </row>
    <row r="2948" spans="8:12" s="58" customFormat="1" ht="12.75">
      <c r="H2948" s="57"/>
      <c r="L2948" s="57"/>
    </row>
    <row r="2949" spans="8:12" s="58" customFormat="1" ht="12.75">
      <c r="H2949" s="57"/>
      <c r="L2949" s="57"/>
    </row>
    <row r="2950" spans="8:12" s="58" customFormat="1" ht="12.75">
      <c r="H2950" s="57"/>
      <c r="L2950" s="57"/>
    </row>
    <row r="2951" spans="8:12" s="58" customFormat="1" ht="12.75">
      <c r="H2951" s="57"/>
      <c r="L2951" s="57"/>
    </row>
    <row r="2952" spans="8:12" s="58" customFormat="1" ht="12.75">
      <c r="H2952" s="57"/>
      <c r="L2952" s="57"/>
    </row>
    <row r="2953" spans="8:12" s="58" customFormat="1" ht="12.75">
      <c r="H2953" s="57"/>
      <c r="L2953" s="57"/>
    </row>
    <row r="2954" spans="8:12" s="58" customFormat="1" ht="12.75">
      <c r="H2954" s="57"/>
      <c r="L2954" s="57"/>
    </row>
    <row r="2955" spans="8:12" s="58" customFormat="1" ht="12.75">
      <c r="H2955" s="57"/>
      <c r="L2955" s="57"/>
    </row>
    <row r="2956" spans="8:12" s="58" customFormat="1" ht="12.75">
      <c r="H2956" s="57"/>
      <c r="L2956" s="57"/>
    </row>
    <row r="2957" spans="8:12" s="58" customFormat="1" ht="12.75">
      <c r="H2957" s="57"/>
      <c r="L2957" s="57"/>
    </row>
    <row r="2958" spans="8:12" s="58" customFormat="1" ht="12.75">
      <c r="H2958" s="57"/>
      <c r="L2958" s="57"/>
    </row>
    <row r="2959" spans="8:12" s="58" customFormat="1" ht="12.75">
      <c r="H2959" s="57"/>
      <c r="L2959" s="57"/>
    </row>
    <row r="2960" spans="8:12" s="58" customFormat="1" ht="12.75">
      <c r="H2960" s="57"/>
      <c r="L2960" s="57"/>
    </row>
    <row r="2961" spans="8:12" s="58" customFormat="1" ht="12.75">
      <c r="H2961" s="57"/>
      <c r="L2961" s="57"/>
    </row>
    <row r="2962" spans="8:12" s="58" customFormat="1" ht="12.75">
      <c r="H2962" s="57"/>
      <c r="L2962" s="57"/>
    </row>
    <row r="2963" spans="8:12" s="58" customFormat="1" ht="12.75">
      <c r="H2963" s="57"/>
      <c r="L2963" s="57"/>
    </row>
    <row r="2964" spans="8:12" s="58" customFormat="1" ht="12.75">
      <c r="H2964" s="57"/>
      <c r="L2964" s="57"/>
    </row>
    <row r="2965" spans="8:12" s="58" customFormat="1" ht="12.75">
      <c r="H2965" s="57"/>
      <c r="L2965" s="57"/>
    </row>
    <row r="2966" spans="8:12" s="58" customFormat="1" ht="12.75">
      <c r="H2966" s="57"/>
      <c r="L2966" s="57"/>
    </row>
    <row r="2967" spans="8:12" s="58" customFormat="1" ht="12.75">
      <c r="H2967" s="57"/>
      <c r="L2967" s="57"/>
    </row>
    <row r="2968" spans="8:12" s="58" customFormat="1" ht="12.75">
      <c r="H2968" s="57"/>
      <c r="L2968" s="57"/>
    </row>
    <row r="2969" spans="8:12" s="58" customFormat="1" ht="12.75">
      <c r="H2969" s="57"/>
      <c r="L2969" s="57"/>
    </row>
    <row r="2970" spans="8:12" s="58" customFormat="1" ht="12.75">
      <c r="H2970" s="57"/>
      <c r="L2970" s="57"/>
    </row>
    <row r="2971" spans="8:12" s="58" customFormat="1" ht="12.75">
      <c r="H2971" s="57"/>
      <c r="L2971" s="57"/>
    </row>
    <row r="2972" spans="8:12" s="58" customFormat="1" ht="12.75">
      <c r="H2972" s="57"/>
      <c r="L2972" s="57"/>
    </row>
    <row r="2973" spans="8:12" s="58" customFormat="1" ht="12.75">
      <c r="H2973" s="57"/>
      <c r="L2973" s="57"/>
    </row>
    <row r="2974" spans="8:12" s="58" customFormat="1" ht="12.75">
      <c r="H2974" s="57"/>
      <c r="L2974" s="57"/>
    </row>
    <row r="2975" spans="8:12" s="58" customFormat="1" ht="12.75">
      <c r="H2975" s="57"/>
      <c r="L2975" s="57"/>
    </row>
    <row r="2976" spans="8:12" s="58" customFormat="1" ht="12.75">
      <c r="H2976" s="57"/>
      <c r="L2976" s="57"/>
    </row>
    <row r="2977" spans="8:12" s="58" customFormat="1" ht="12.75">
      <c r="H2977" s="57"/>
      <c r="L2977" s="57"/>
    </row>
    <row r="2978" spans="8:12" s="58" customFormat="1" ht="12.75">
      <c r="H2978" s="57"/>
      <c r="L2978" s="57"/>
    </row>
    <row r="2979" spans="8:12" s="58" customFormat="1" ht="12.75">
      <c r="H2979" s="57"/>
      <c r="L2979" s="57"/>
    </row>
    <row r="2980" spans="8:12" s="58" customFormat="1" ht="12.75">
      <c r="H2980" s="57"/>
      <c r="L2980" s="57"/>
    </row>
    <row r="2981" spans="8:12" s="58" customFormat="1" ht="12.75">
      <c r="H2981" s="57"/>
      <c r="L2981" s="57"/>
    </row>
    <row r="2982" spans="8:12" s="58" customFormat="1" ht="12.75">
      <c r="H2982" s="57"/>
      <c r="L2982" s="57"/>
    </row>
    <row r="2983" spans="8:12" s="58" customFormat="1" ht="12.75">
      <c r="H2983" s="57"/>
      <c r="L2983" s="57"/>
    </row>
    <row r="2984" spans="8:12" s="58" customFormat="1" ht="12.75">
      <c r="H2984" s="57"/>
      <c r="L2984" s="57"/>
    </row>
    <row r="2985" spans="8:12" s="58" customFormat="1" ht="12.75">
      <c r="H2985" s="57"/>
      <c r="L2985" s="57"/>
    </row>
    <row r="2986" spans="8:12" s="58" customFormat="1" ht="12.75">
      <c r="H2986" s="57"/>
      <c r="L2986" s="57"/>
    </row>
    <row r="2987" spans="8:12" s="58" customFormat="1" ht="12.75">
      <c r="H2987" s="57"/>
      <c r="L2987" s="57"/>
    </row>
    <row r="2988" spans="8:12" s="58" customFormat="1" ht="12.75">
      <c r="H2988" s="57"/>
      <c r="L2988" s="57"/>
    </row>
    <row r="2989" spans="8:12" s="58" customFormat="1" ht="12.75">
      <c r="H2989" s="57"/>
      <c r="L2989" s="57"/>
    </row>
    <row r="2990" spans="8:12" s="58" customFormat="1" ht="12.75">
      <c r="H2990" s="57"/>
      <c r="L2990" s="57"/>
    </row>
    <row r="2991" spans="8:12" s="58" customFormat="1" ht="12.75">
      <c r="H2991" s="57"/>
      <c r="L2991" s="57"/>
    </row>
    <row r="2992" spans="8:12" s="58" customFormat="1" ht="12.75">
      <c r="H2992" s="57"/>
      <c r="L2992" s="57"/>
    </row>
    <row r="2993" spans="8:12" s="58" customFormat="1" ht="12.75">
      <c r="H2993" s="57"/>
      <c r="L2993" s="57"/>
    </row>
    <row r="2994" spans="8:12" s="58" customFormat="1" ht="12.75">
      <c r="H2994" s="57"/>
      <c r="L2994" s="57"/>
    </row>
    <row r="2995" spans="8:12" s="58" customFormat="1" ht="12.75">
      <c r="H2995" s="57"/>
      <c r="L2995" s="57"/>
    </row>
    <row r="2996" spans="8:12" s="58" customFormat="1" ht="12.75">
      <c r="H2996" s="57"/>
      <c r="L2996" s="57"/>
    </row>
    <row r="2997" spans="8:12" s="58" customFormat="1" ht="12.75">
      <c r="H2997" s="57"/>
      <c r="L2997" s="57"/>
    </row>
    <row r="2998" spans="8:12" s="58" customFormat="1" ht="12.75">
      <c r="H2998" s="57"/>
      <c r="L2998" s="57"/>
    </row>
    <row r="2999" spans="8:12" s="58" customFormat="1" ht="12.75">
      <c r="H2999" s="57"/>
      <c r="L2999" s="57"/>
    </row>
    <row r="3000" spans="8:12" s="58" customFormat="1" ht="12.75">
      <c r="H3000" s="57"/>
      <c r="L3000" s="57"/>
    </row>
    <row r="3001" spans="8:12" s="58" customFormat="1" ht="12.75">
      <c r="H3001" s="57"/>
      <c r="L3001" s="57"/>
    </row>
    <row r="3002" spans="8:12" s="58" customFormat="1" ht="12.75">
      <c r="H3002" s="57"/>
      <c r="L3002" s="57"/>
    </row>
    <row r="3003" spans="8:12" s="58" customFormat="1" ht="12.75">
      <c r="H3003" s="57"/>
      <c r="L3003" s="57"/>
    </row>
    <row r="3004" spans="8:12" s="58" customFormat="1" ht="12.75">
      <c r="H3004" s="57"/>
      <c r="L3004" s="57"/>
    </row>
    <row r="3005" spans="8:12" s="58" customFormat="1" ht="12.75">
      <c r="H3005" s="57"/>
      <c r="L3005" s="57"/>
    </row>
    <row r="3006" spans="8:12" s="58" customFormat="1" ht="12.75">
      <c r="H3006" s="57"/>
      <c r="L3006" s="57"/>
    </row>
    <row r="3007" spans="8:12" s="58" customFormat="1" ht="12.75">
      <c r="H3007" s="57"/>
      <c r="L3007" s="57"/>
    </row>
    <row r="3008" spans="8:12" s="58" customFormat="1" ht="12.75">
      <c r="H3008" s="57"/>
      <c r="L3008" s="57"/>
    </row>
    <row r="3009" spans="8:12" s="58" customFormat="1" ht="12.75">
      <c r="H3009" s="57"/>
      <c r="L3009" s="57"/>
    </row>
    <row r="3010" spans="8:12" s="58" customFormat="1" ht="12.75">
      <c r="H3010" s="57"/>
      <c r="L3010" s="57"/>
    </row>
    <row r="3011" spans="8:12" s="58" customFormat="1" ht="12.75">
      <c r="H3011" s="57"/>
      <c r="L3011" s="57"/>
    </row>
    <row r="3012" spans="8:12" s="58" customFormat="1" ht="12.75">
      <c r="H3012" s="57"/>
      <c r="L3012" s="57"/>
    </row>
    <row r="3013" spans="8:12" s="58" customFormat="1" ht="12.75">
      <c r="H3013" s="57"/>
      <c r="L3013" s="57"/>
    </row>
    <row r="3014" spans="8:12" s="58" customFormat="1" ht="12.75">
      <c r="H3014" s="57"/>
      <c r="L3014" s="57"/>
    </row>
    <row r="3015" spans="8:12" s="58" customFormat="1" ht="12.75">
      <c r="H3015" s="57"/>
      <c r="L3015" s="57"/>
    </row>
    <row r="3016" spans="8:12" s="58" customFormat="1" ht="12.75">
      <c r="H3016" s="57"/>
      <c r="L3016" s="57"/>
    </row>
    <row r="3017" spans="8:12" s="58" customFormat="1" ht="12.75">
      <c r="H3017" s="57"/>
      <c r="L3017" s="57"/>
    </row>
    <row r="3018" spans="8:12" s="58" customFormat="1" ht="12.75">
      <c r="H3018" s="57"/>
      <c r="L3018" s="57"/>
    </row>
    <row r="3019" spans="8:12" s="58" customFormat="1" ht="12.75">
      <c r="H3019" s="57"/>
      <c r="L3019" s="57"/>
    </row>
    <row r="3020" spans="8:12" s="58" customFormat="1" ht="12.75">
      <c r="H3020" s="57"/>
      <c r="L3020" s="57"/>
    </row>
    <row r="3021" spans="8:12" s="58" customFormat="1" ht="12.75">
      <c r="H3021" s="57"/>
      <c r="L3021" s="57"/>
    </row>
    <row r="3022" spans="8:12" s="58" customFormat="1" ht="12.75">
      <c r="H3022" s="57"/>
      <c r="L3022" s="57"/>
    </row>
    <row r="3023" spans="8:12" s="58" customFormat="1" ht="12.75">
      <c r="H3023" s="57"/>
      <c r="L3023" s="57"/>
    </row>
    <row r="3024" spans="8:12" s="58" customFormat="1" ht="12.75">
      <c r="H3024" s="57"/>
      <c r="L3024" s="57"/>
    </row>
    <row r="3025" spans="8:12" s="58" customFormat="1" ht="12.75">
      <c r="H3025" s="57"/>
      <c r="L3025" s="57"/>
    </row>
    <row r="3026" spans="8:12" s="58" customFormat="1" ht="12.75">
      <c r="H3026" s="57"/>
      <c r="L3026" s="57"/>
    </row>
    <row r="3027" spans="8:12" s="58" customFormat="1" ht="12.75">
      <c r="H3027" s="57"/>
      <c r="L3027" s="57"/>
    </row>
    <row r="3028" spans="8:12" s="58" customFormat="1" ht="12.75">
      <c r="H3028" s="57"/>
      <c r="L3028" s="57"/>
    </row>
    <row r="3029" spans="8:12" s="58" customFormat="1" ht="12.75">
      <c r="H3029" s="57"/>
      <c r="L3029" s="57"/>
    </row>
    <row r="3030" spans="8:12" s="58" customFormat="1" ht="12.75">
      <c r="H3030" s="57"/>
      <c r="L3030" s="57"/>
    </row>
    <row r="3031" spans="8:12" s="58" customFormat="1" ht="12.75">
      <c r="H3031" s="57"/>
      <c r="L3031" s="57"/>
    </row>
    <row r="3032" spans="8:12" s="58" customFormat="1" ht="12.75">
      <c r="H3032" s="57"/>
      <c r="L3032" s="57"/>
    </row>
    <row r="3033" spans="8:12" s="58" customFormat="1" ht="12.75">
      <c r="H3033" s="57"/>
      <c r="L3033" s="57"/>
    </row>
    <row r="3034" spans="8:12" s="58" customFormat="1" ht="12.75">
      <c r="H3034" s="57"/>
      <c r="L3034" s="57"/>
    </row>
    <row r="3035" spans="8:12" s="58" customFormat="1" ht="12.75">
      <c r="H3035" s="57"/>
      <c r="L3035" s="57"/>
    </row>
    <row r="3036" spans="8:12" s="58" customFormat="1" ht="12.75">
      <c r="H3036" s="57"/>
      <c r="L3036" s="57"/>
    </row>
    <row r="3037" spans="8:12" s="58" customFormat="1" ht="12.75">
      <c r="H3037" s="57"/>
      <c r="L3037" s="57"/>
    </row>
    <row r="3038" spans="8:12" s="58" customFormat="1" ht="12.75">
      <c r="H3038" s="57"/>
      <c r="L3038" s="57"/>
    </row>
    <row r="3039" spans="8:12" s="58" customFormat="1" ht="12.75">
      <c r="H3039" s="57"/>
      <c r="L3039" s="57"/>
    </row>
    <row r="3040" spans="8:12" s="58" customFormat="1" ht="12.75">
      <c r="H3040" s="57"/>
      <c r="L3040" s="57"/>
    </row>
    <row r="3041" spans="8:12" s="58" customFormat="1" ht="12.75">
      <c r="H3041" s="57"/>
      <c r="L3041" s="57"/>
    </row>
    <row r="3042" spans="8:12" s="58" customFormat="1" ht="12.75">
      <c r="H3042" s="57"/>
      <c r="L3042" s="57"/>
    </row>
    <row r="3043" spans="8:12" s="58" customFormat="1" ht="12.75">
      <c r="H3043" s="57"/>
      <c r="L3043" s="57"/>
    </row>
    <row r="3044" spans="8:12" s="58" customFormat="1" ht="12.75">
      <c r="H3044" s="57"/>
      <c r="L3044" s="57"/>
    </row>
    <row r="3045" spans="8:12" s="58" customFormat="1" ht="12.75">
      <c r="H3045" s="57"/>
      <c r="L3045" s="57"/>
    </row>
    <row r="3046" spans="8:12" s="58" customFormat="1" ht="12.75">
      <c r="H3046" s="57"/>
      <c r="L3046" s="57"/>
    </row>
    <row r="3047" spans="8:12" s="58" customFormat="1" ht="12.75">
      <c r="H3047" s="57"/>
      <c r="L3047" s="57"/>
    </row>
    <row r="3048" spans="8:12" s="58" customFormat="1" ht="12.75">
      <c r="H3048" s="57"/>
      <c r="L3048" s="57"/>
    </row>
    <row r="3049" spans="8:12" s="58" customFormat="1" ht="12.75">
      <c r="H3049" s="57"/>
      <c r="L3049" s="57"/>
    </row>
    <row r="3050" spans="8:12" s="58" customFormat="1" ht="12.75">
      <c r="H3050" s="57"/>
      <c r="L3050" s="57"/>
    </row>
    <row r="3051" spans="8:12" s="58" customFormat="1" ht="12.75">
      <c r="H3051" s="57"/>
      <c r="L3051" s="57"/>
    </row>
    <row r="3052" spans="8:12" s="58" customFormat="1" ht="12.75">
      <c r="H3052" s="57"/>
      <c r="L3052" s="57"/>
    </row>
    <row r="3053" spans="8:12" s="58" customFormat="1" ht="12.75">
      <c r="H3053" s="57"/>
      <c r="L3053" s="57"/>
    </row>
    <row r="3054" spans="8:12" s="58" customFormat="1" ht="12.75">
      <c r="H3054" s="57"/>
      <c r="L3054" s="57"/>
    </row>
    <row r="3055" spans="8:12" s="58" customFormat="1" ht="12.75">
      <c r="H3055" s="57"/>
      <c r="L3055" s="57"/>
    </row>
    <row r="3056" spans="8:12" s="58" customFormat="1" ht="12.75">
      <c r="H3056" s="57"/>
      <c r="L3056" s="57"/>
    </row>
    <row r="3057" spans="8:12" s="58" customFormat="1" ht="12.75">
      <c r="H3057" s="57"/>
      <c r="L3057" s="57"/>
    </row>
    <row r="3058" spans="8:12" s="58" customFormat="1" ht="12.75">
      <c r="H3058" s="57"/>
      <c r="L3058" s="57"/>
    </row>
    <row r="3059" spans="8:12" s="58" customFormat="1" ht="12.75">
      <c r="H3059" s="57"/>
      <c r="L3059" s="57"/>
    </row>
    <row r="3060" spans="8:12" s="58" customFormat="1" ht="12.75">
      <c r="H3060" s="57"/>
      <c r="L3060" s="57"/>
    </row>
    <row r="3061" spans="8:12" s="58" customFormat="1" ht="12.75">
      <c r="H3061" s="57"/>
      <c r="L3061" s="57"/>
    </row>
    <row r="3062" spans="8:12" s="58" customFormat="1" ht="12.75">
      <c r="H3062" s="57"/>
      <c r="L3062" s="57"/>
    </row>
    <row r="3063" spans="8:12" s="58" customFormat="1" ht="12.75">
      <c r="H3063" s="57"/>
      <c r="L3063" s="57"/>
    </row>
    <row r="3064" spans="8:12" s="58" customFormat="1" ht="12.75">
      <c r="H3064" s="57"/>
      <c r="L3064" s="57"/>
    </row>
    <row r="3065" spans="8:12" s="58" customFormat="1" ht="12.75">
      <c r="H3065" s="57"/>
      <c r="L3065" s="57"/>
    </row>
    <row r="3066" spans="8:12" s="58" customFormat="1" ht="12.75">
      <c r="H3066" s="57"/>
      <c r="L3066" s="57"/>
    </row>
    <row r="3067" spans="8:12" s="58" customFormat="1" ht="12.75">
      <c r="H3067" s="57"/>
      <c r="L3067" s="57"/>
    </row>
    <row r="3068" spans="8:12" s="58" customFormat="1" ht="12.75">
      <c r="H3068" s="57"/>
      <c r="L3068" s="57"/>
    </row>
    <row r="3069" spans="8:12" s="58" customFormat="1" ht="12.75">
      <c r="H3069" s="57"/>
      <c r="L3069" s="57"/>
    </row>
    <row r="3070" spans="8:12" s="58" customFormat="1" ht="12.75">
      <c r="H3070" s="57"/>
      <c r="L3070" s="57"/>
    </row>
    <row r="3071" spans="8:12" s="58" customFormat="1" ht="12.75">
      <c r="H3071" s="57"/>
      <c r="L3071" s="57"/>
    </row>
    <row r="3072" spans="8:12" s="58" customFormat="1" ht="12.75">
      <c r="H3072" s="57"/>
      <c r="L3072" s="57"/>
    </row>
    <row r="3073" spans="8:12" s="58" customFormat="1" ht="12.75">
      <c r="H3073" s="57"/>
      <c r="L3073" s="57"/>
    </row>
    <row r="3074" spans="8:12" s="58" customFormat="1" ht="12.75">
      <c r="H3074" s="57"/>
      <c r="L3074" s="57"/>
    </row>
    <row r="3075" spans="8:12" s="58" customFormat="1" ht="12.75">
      <c r="H3075" s="57"/>
      <c r="L3075" s="57"/>
    </row>
    <row r="3076" spans="8:12" s="58" customFormat="1" ht="12.75">
      <c r="H3076" s="57"/>
      <c r="L3076" s="57"/>
    </row>
    <row r="3077" spans="8:12" s="58" customFormat="1" ht="12.75">
      <c r="H3077" s="57"/>
      <c r="L3077" s="57"/>
    </row>
    <row r="3078" spans="8:12" s="58" customFormat="1" ht="12.75">
      <c r="H3078" s="57"/>
      <c r="L3078" s="57"/>
    </row>
    <row r="3079" spans="8:12" s="58" customFormat="1" ht="12.75">
      <c r="H3079" s="57"/>
      <c r="L3079" s="57"/>
    </row>
    <row r="3080" spans="8:12" s="58" customFormat="1" ht="12.75">
      <c r="H3080" s="57"/>
      <c r="L3080" s="57"/>
    </row>
    <row r="3081" spans="8:12" s="58" customFormat="1" ht="12.75">
      <c r="H3081" s="57"/>
      <c r="L3081" s="57"/>
    </row>
    <row r="3082" spans="8:12" s="58" customFormat="1" ht="12.75">
      <c r="H3082" s="57"/>
      <c r="L3082" s="57"/>
    </row>
    <row r="3083" spans="8:12" s="58" customFormat="1" ht="12.75">
      <c r="H3083" s="57"/>
      <c r="L3083" s="57"/>
    </row>
    <row r="3084" spans="8:12" s="58" customFormat="1" ht="12.75">
      <c r="H3084" s="57"/>
      <c r="L3084" s="57"/>
    </row>
    <row r="3085" spans="8:12" s="58" customFormat="1" ht="12.75">
      <c r="H3085" s="57"/>
      <c r="L3085" s="57"/>
    </row>
    <row r="3086" spans="8:12" s="58" customFormat="1" ht="12.75">
      <c r="H3086" s="57"/>
      <c r="L3086" s="57"/>
    </row>
    <row r="3087" spans="8:12" s="58" customFormat="1" ht="12.75">
      <c r="H3087" s="57"/>
      <c r="L3087" s="57"/>
    </row>
    <row r="3088" spans="8:12" s="58" customFormat="1" ht="12.75">
      <c r="H3088" s="57"/>
      <c r="L3088" s="57"/>
    </row>
    <row r="3089" spans="8:12" s="58" customFormat="1" ht="12.75">
      <c r="H3089" s="57"/>
      <c r="L3089" s="57"/>
    </row>
    <row r="3090" spans="8:12" s="58" customFormat="1" ht="12.75">
      <c r="H3090" s="57"/>
      <c r="L3090" s="57"/>
    </row>
    <row r="3091" spans="8:12" s="58" customFormat="1" ht="12.75">
      <c r="H3091" s="57"/>
      <c r="L3091" s="57"/>
    </row>
    <row r="3092" spans="8:12" s="58" customFormat="1" ht="12.75">
      <c r="H3092" s="57"/>
      <c r="L3092" s="57"/>
    </row>
    <row r="3093" spans="8:12" s="58" customFormat="1" ht="12.75">
      <c r="H3093" s="57"/>
      <c r="L3093" s="57"/>
    </row>
    <row r="3094" spans="8:12" s="58" customFormat="1" ht="12.75">
      <c r="H3094" s="57"/>
      <c r="L3094" s="57"/>
    </row>
    <row r="3095" spans="8:12" s="58" customFormat="1" ht="12.75">
      <c r="H3095" s="57"/>
      <c r="L3095" s="57"/>
    </row>
    <row r="3096" spans="8:12" s="58" customFormat="1" ht="12.75">
      <c r="H3096" s="57"/>
      <c r="L3096" s="57"/>
    </row>
    <row r="3097" spans="8:12" s="58" customFormat="1" ht="12.75">
      <c r="H3097" s="57"/>
      <c r="L3097" s="57"/>
    </row>
    <row r="3098" spans="8:12" s="58" customFormat="1" ht="12.75">
      <c r="H3098" s="57"/>
      <c r="L3098" s="57"/>
    </row>
    <row r="3099" spans="8:12" s="58" customFormat="1" ht="12.75">
      <c r="H3099" s="57"/>
      <c r="L3099" s="57"/>
    </row>
    <row r="3100" spans="8:12" s="58" customFormat="1" ht="12.75">
      <c r="H3100" s="57"/>
      <c r="L3100" s="57"/>
    </row>
    <row r="3101" spans="8:12" s="58" customFormat="1" ht="12.75">
      <c r="H3101" s="57"/>
      <c r="L3101" s="57"/>
    </row>
    <row r="3102" spans="8:12" s="58" customFormat="1" ht="12.75">
      <c r="H3102" s="57"/>
      <c r="L3102" s="57"/>
    </row>
    <row r="3103" spans="8:12" s="58" customFormat="1" ht="12.75">
      <c r="H3103" s="57"/>
      <c r="L3103" s="57"/>
    </row>
    <row r="3104" spans="8:12" s="58" customFormat="1" ht="12.75">
      <c r="H3104" s="57"/>
      <c r="L3104" s="57"/>
    </row>
    <row r="3105" spans="8:12" s="58" customFormat="1" ht="12.75">
      <c r="H3105" s="57"/>
      <c r="L3105" s="57"/>
    </row>
    <row r="3106" spans="8:12" s="58" customFormat="1" ht="12.75">
      <c r="H3106" s="57"/>
      <c r="L3106" s="57"/>
    </row>
    <row r="3107" spans="8:12" s="58" customFormat="1" ht="12.75">
      <c r="H3107" s="57"/>
      <c r="L3107" s="57"/>
    </row>
    <row r="3108" spans="8:12" s="58" customFormat="1" ht="12.75">
      <c r="H3108" s="57"/>
      <c r="L3108" s="57"/>
    </row>
    <row r="3109" spans="8:12" s="58" customFormat="1" ht="12.75">
      <c r="H3109" s="57"/>
      <c r="L3109" s="57"/>
    </row>
    <row r="3110" spans="8:12" s="58" customFormat="1" ht="12.75">
      <c r="H3110" s="57"/>
      <c r="L3110" s="57"/>
    </row>
    <row r="3111" spans="8:12" s="58" customFormat="1" ht="12.75">
      <c r="H3111" s="57"/>
      <c r="L3111" s="57"/>
    </row>
    <row r="3112" spans="8:12" s="58" customFormat="1" ht="12.75">
      <c r="H3112" s="57"/>
      <c r="L3112" s="57"/>
    </row>
    <row r="3113" spans="8:12" s="58" customFormat="1" ht="12.75">
      <c r="H3113" s="57"/>
      <c r="L3113" s="57"/>
    </row>
    <row r="3114" spans="8:12" s="58" customFormat="1" ht="12.75">
      <c r="H3114" s="57"/>
      <c r="L3114" s="57"/>
    </row>
    <row r="3115" spans="8:12" s="58" customFormat="1" ht="12.75">
      <c r="H3115" s="57"/>
      <c r="L3115" s="57"/>
    </row>
    <row r="3116" spans="8:12" s="58" customFormat="1" ht="12.75">
      <c r="H3116" s="57"/>
      <c r="L3116" s="57"/>
    </row>
    <row r="3117" spans="8:12" s="58" customFormat="1" ht="12.75">
      <c r="H3117" s="57"/>
      <c r="L3117" s="57"/>
    </row>
    <row r="3118" spans="8:12" s="58" customFormat="1" ht="12.75">
      <c r="H3118" s="57"/>
      <c r="L3118" s="57"/>
    </row>
    <row r="3119" spans="8:12" s="58" customFormat="1" ht="12.75">
      <c r="H3119" s="57"/>
      <c r="L3119" s="57"/>
    </row>
    <row r="3120" spans="8:12" s="58" customFormat="1" ht="12.75">
      <c r="H3120" s="57"/>
      <c r="L3120" s="57"/>
    </row>
    <row r="3121" spans="8:12" s="58" customFormat="1" ht="12.75">
      <c r="H3121" s="57"/>
      <c r="L3121" s="57"/>
    </row>
    <row r="3122" spans="8:12" s="58" customFormat="1" ht="12.75">
      <c r="H3122" s="57"/>
      <c r="L3122" s="57"/>
    </row>
    <row r="3123" spans="8:12" s="58" customFormat="1" ht="12.75">
      <c r="H3123" s="57"/>
      <c r="L3123" s="57"/>
    </row>
    <row r="3124" spans="8:12" s="58" customFormat="1" ht="12.75">
      <c r="H3124" s="57"/>
      <c r="L3124" s="57"/>
    </row>
    <row r="3125" spans="8:12" s="58" customFormat="1" ht="12.75">
      <c r="H3125" s="57"/>
      <c r="L3125" s="57"/>
    </row>
    <row r="3126" spans="8:12" s="58" customFormat="1" ht="12.75">
      <c r="H3126" s="57"/>
      <c r="L3126" s="57"/>
    </row>
    <row r="3127" spans="8:12" s="58" customFormat="1" ht="12.75">
      <c r="H3127" s="57"/>
      <c r="L3127" s="57"/>
    </row>
    <row r="3128" spans="8:12" s="58" customFormat="1" ht="12.75">
      <c r="H3128" s="57"/>
      <c r="L3128" s="57"/>
    </row>
    <row r="3129" spans="8:12" s="58" customFormat="1" ht="12.75">
      <c r="H3129" s="57"/>
      <c r="L3129" s="57"/>
    </row>
    <row r="3130" spans="8:12" s="58" customFormat="1" ht="12.75">
      <c r="H3130" s="57"/>
      <c r="L3130" s="57"/>
    </row>
    <row r="3131" spans="8:12" s="58" customFormat="1" ht="12.75">
      <c r="H3131" s="57"/>
      <c r="L3131" s="57"/>
    </row>
    <row r="3132" spans="8:12" s="58" customFormat="1" ht="12.75">
      <c r="H3132" s="57"/>
      <c r="L3132" s="57"/>
    </row>
    <row r="3133" spans="8:12" s="58" customFormat="1" ht="12.75">
      <c r="H3133" s="57"/>
      <c r="L3133" s="57"/>
    </row>
    <row r="3134" spans="8:12" s="58" customFormat="1" ht="12.75">
      <c r="H3134" s="57"/>
      <c r="L3134" s="57"/>
    </row>
    <row r="3135" spans="8:12" s="58" customFormat="1" ht="12.75">
      <c r="H3135" s="57"/>
      <c r="L3135" s="57"/>
    </row>
    <row r="3136" spans="8:12" s="58" customFormat="1" ht="12.75">
      <c r="H3136" s="57"/>
      <c r="L3136" s="57"/>
    </row>
    <row r="3137" spans="8:12" s="58" customFormat="1" ht="12.75">
      <c r="H3137" s="57"/>
      <c r="L3137" s="57"/>
    </row>
    <row r="3138" spans="8:12" s="58" customFormat="1" ht="12.75">
      <c r="H3138" s="57"/>
      <c r="L3138" s="57"/>
    </row>
    <row r="3139" spans="8:12" s="58" customFormat="1" ht="12.75">
      <c r="H3139" s="57"/>
      <c r="L3139" s="57"/>
    </row>
    <row r="3140" spans="8:12" s="58" customFormat="1" ht="12.75">
      <c r="H3140" s="57"/>
      <c r="L3140" s="57"/>
    </row>
    <row r="3141" spans="8:12" s="58" customFormat="1" ht="12.75">
      <c r="H3141" s="57"/>
      <c r="L3141" s="57"/>
    </row>
    <row r="3142" spans="8:12" s="58" customFormat="1" ht="12.75">
      <c r="H3142" s="57"/>
      <c r="L3142" s="57"/>
    </row>
    <row r="3143" spans="8:12" s="58" customFormat="1" ht="12.75">
      <c r="H3143" s="57"/>
      <c r="L3143" s="57"/>
    </row>
    <row r="3144" spans="8:12" s="58" customFormat="1" ht="12.75">
      <c r="H3144" s="57"/>
      <c r="L3144" s="57"/>
    </row>
    <row r="3145" spans="8:12" s="58" customFormat="1" ht="12.75">
      <c r="H3145" s="57"/>
      <c r="L3145" s="57"/>
    </row>
    <row r="3146" spans="8:12" s="58" customFormat="1" ht="12.75">
      <c r="H3146" s="57"/>
      <c r="L3146" s="57"/>
    </row>
    <row r="3147" spans="8:12" s="58" customFormat="1" ht="12.75">
      <c r="H3147" s="57"/>
      <c r="L3147" s="57"/>
    </row>
    <row r="3148" spans="8:12" s="58" customFormat="1" ht="12.75">
      <c r="H3148" s="57"/>
      <c r="L3148" s="57"/>
    </row>
    <row r="3149" spans="8:12" s="58" customFormat="1" ht="12.75">
      <c r="H3149" s="57"/>
      <c r="L3149" s="57"/>
    </row>
    <row r="3150" spans="8:12" s="58" customFormat="1" ht="12.75">
      <c r="H3150" s="57"/>
      <c r="L3150" s="57"/>
    </row>
    <row r="3151" spans="8:12" s="58" customFormat="1" ht="12.75">
      <c r="H3151" s="57"/>
      <c r="L3151" s="57"/>
    </row>
    <row r="3152" spans="8:12" s="58" customFormat="1" ht="12.75">
      <c r="H3152" s="57"/>
      <c r="L3152" s="57"/>
    </row>
    <row r="3153" spans="8:12" s="58" customFormat="1" ht="12.75">
      <c r="H3153" s="57"/>
      <c r="L3153" s="57"/>
    </row>
    <row r="3154" spans="8:12" s="58" customFormat="1" ht="12.75">
      <c r="H3154" s="57"/>
      <c r="L3154" s="57"/>
    </row>
    <row r="3155" spans="8:12" s="58" customFormat="1" ht="12.75">
      <c r="H3155" s="57"/>
      <c r="L3155" s="57"/>
    </row>
    <row r="3156" spans="8:12" s="58" customFormat="1" ht="12.75">
      <c r="H3156" s="57"/>
      <c r="L3156" s="57"/>
    </row>
    <row r="3157" spans="8:12" s="58" customFormat="1" ht="12.75">
      <c r="H3157" s="57"/>
      <c r="L3157" s="57"/>
    </row>
    <row r="3158" spans="8:12" s="58" customFormat="1" ht="12.75">
      <c r="H3158" s="57"/>
      <c r="L3158" s="57"/>
    </row>
    <row r="3159" spans="8:12" s="58" customFormat="1" ht="12.75">
      <c r="H3159" s="57"/>
      <c r="L3159" s="57"/>
    </row>
    <row r="3160" spans="8:12" s="58" customFormat="1" ht="12.75">
      <c r="H3160" s="57"/>
      <c r="L3160" s="57"/>
    </row>
    <row r="3161" spans="8:12" s="58" customFormat="1" ht="12.75">
      <c r="H3161" s="57"/>
      <c r="L3161" s="57"/>
    </row>
    <row r="3162" spans="8:12" s="58" customFormat="1" ht="12.75">
      <c r="H3162" s="57"/>
      <c r="L3162" s="57"/>
    </row>
    <row r="3163" spans="8:12" s="58" customFormat="1" ht="12.75">
      <c r="H3163" s="57"/>
      <c r="L3163" s="57"/>
    </row>
    <row r="3164" spans="8:12" s="58" customFormat="1" ht="12.75">
      <c r="H3164" s="57"/>
      <c r="L3164" s="57"/>
    </row>
    <row r="3165" spans="8:12" s="58" customFormat="1" ht="12.75">
      <c r="H3165" s="57"/>
      <c r="L3165" s="57"/>
    </row>
    <row r="3166" spans="8:12" s="58" customFormat="1" ht="12.75">
      <c r="H3166" s="57"/>
      <c r="L3166" s="57"/>
    </row>
    <row r="3167" spans="8:12" s="58" customFormat="1" ht="12.75">
      <c r="H3167" s="57"/>
      <c r="L3167" s="57"/>
    </row>
    <row r="3168" spans="8:12" s="58" customFormat="1" ht="12.75">
      <c r="H3168" s="57"/>
      <c r="L3168" s="57"/>
    </row>
    <row r="3169" spans="8:12" s="58" customFormat="1" ht="12.75">
      <c r="H3169" s="57"/>
      <c r="L3169" s="57"/>
    </row>
    <row r="3170" spans="8:12" s="58" customFormat="1" ht="12.75">
      <c r="H3170" s="57"/>
      <c r="L3170" s="57"/>
    </row>
    <row r="3171" spans="8:12" s="58" customFormat="1" ht="12.75">
      <c r="H3171" s="57"/>
      <c r="L3171" s="57"/>
    </row>
    <row r="3172" spans="8:12" s="58" customFormat="1" ht="12.75">
      <c r="H3172" s="57"/>
      <c r="L3172" s="57"/>
    </row>
    <row r="3173" spans="8:12" s="58" customFormat="1" ht="12.75">
      <c r="H3173" s="57"/>
      <c r="L3173" s="57"/>
    </row>
    <row r="3174" spans="8:12" s="58" customFormat="1" ht="12.75">
      <c r="H3174" s="57"/>
      <c r="L3174" s="57"/>
    </row>
    <row r="3175" spans="8:12" s="58" customFormat="1" ht="12.75">
      <c r="H3175" s="57"/>
      <c r="L3175" s="57"/>
    </row>
    <row r="3176" spans="8:12" s="58" customFormat="1" ht="12.75">
      <c r="H3176" s="57"/>
      <c r="L3176" s="57"/>
    </row>
    <row r="3177" spans="8:12" s="58" customFormat="1" ht="12.75">
      <c r="H3177" s="57"/>
      <c r="L3177" s="57"/>
    </row>
    <row r="3178" spans="8:12" s="58" customFormat="1" ht="12.75">
      <c r="H3178" s="57"/>
      <c r="L3178" s="57"/>
    </row>
    <row r="3179" spans="8:12" s="58" customFormat="1" ht="12.75">
      <c r="H3179" s="57"/>
      <c r="L3179" s="57"/>
    </row>
    <row r="3180" spans="8:12" s="58" customFormat="1" ht="12.75">
      <c r="H3180" s="57"/>
      <c r="L3180" s="57"/>
    </row>
    <row r="3181" spans="8:12" s="58" customFormat="1" ht="12.75">
      <c r="H3181" s="57"/>
      <c r="L3181" s="57"/>
    </row>
    <row r="3182" spans="8:12" s="58" customFormat="1" ht="12.75">
      <c r="H3182" s="57"/>
      <c r="L3182" s="57"/>
    </row>
    <row r="3183" spans="8:12" s="58" customFormat="1" ht="12.75">
      <c r="H3183" s="57"/>
      <c r="L3183" s="57"/>
    </row>
    <row r="3184" spans="8:12" s="58" customFormat="1" ht="12.75">
      <c r="H3184" s="57"/>
      <c r="L3184" s="57"/>
    </row>
    <row r="3185" spans="8:12" s="58" customFormat="1" ht="12.75">
      <c r="H3185" s="57"/>
      <c r="L3185" s="57"/>
    </row>
    <row r="3186" spans="8:12" s="58" customFormat="1" ht="12.75">
      <c r="H3186" s="57"/>
      <c r="L3186" s="57"/>
    </row>
    <row r="3187" spans="8:12" s="58" customFormat="1" ht="12.75">
      <c r="H3187" s="57"/>
      <c r="L3187" s="57"/>
    </row>
    <row r="3188" spans="8:12" s="58" customFormat="1" ht="12.75">
      <c r="H3188" s="57"/>
      <c r="L3188" s="57"/>
    </row>
    <row r="3189" spans="8:12" s="58" customFormat="1" ht="12.75">
      <c r="H3189" s="57"/>
      <c r="L3189" s="57"/>
    </row>
    <row r="3190" spans="8:12" s="58" customFormat="1" ht="12.75">
      <c r="H3190" s="57"/>
      <c r="L3190" s="57"/>
    </row>
    <row r="3191" spans="8:12" s="58" customFormat="1" ht="12.75">
      <c r="H3191" s="57"/>
      <c r="L3191" s="57"/>
    </row>
    <row r="3192" spans="8:12" s="58" customFormat="1" ht="12.75">
      <c r="H3192" s="57"/>
      <c r="L3192" s="57"/>
    </row>
    <row r="3193" spans="8:12" s="58" customFormat="1" ht="12.75">
      <c r="H3193" s="57"/>
      <c r="L3193" s="57"/>
    </row>
    <row r="3194" spans="8:12" s="58" customFormat="1" ht="12.75">
      <c r="H3194" s="57"/>
      <c r="L3194" s="57"/>
    </row>
    <row r="3195" spans="8:12" s="58" customFormat="1" ht="12.75">
      <c r="H3195" s="57"/>
      <c r="L3195" s="57"/>
    </row>
    <row r="3196" spans="8:12" s="58" customFormat="1" ht="12.75">
      <c r="H3196" s="57"/>
      <c r="L3196" s="57"/>
    </row>
    <row r="3197" spans="8:12" s="58" customFormat="1" ht="12.75">
      <c r="H3197" s="57"/>
      <c r="L3197" s="57"/>
    </row>
    <row r="3198" spans="8:12" s="58" customFormat="1" ht="12.75">
      <c r="H3198" s="57"/>
      <c r="L3198" s="57"/>
    </row>
    <row r="3199" spans="8:12" s="58" customFormat="1" ht="12.75">
      <c r="H3199" s="57"/>
      <c r="L3199" s="57"/>
    </row>
    <row r="3200" spans="8:12" s="58" customFormat="1" ht="12.75">
      <c r="H3200" s="57"/>
      <c r="L3200" s="57"/>
    </row>
    <row r="3201" spans="8:12" s="58" customFormat="1" ht="12.75">
      <c r="H3201" s="57"/>
      <c r="L3201" s="57"/>
    </row>
    <row r="3202" spans="8:12" s="58" customFormat="1" ht="12.75">
      <c r="H3202" s="57"/>
      <c r="L3202" s="57"/>
    </row>
    <row r="3203" spans="8:12" s="58" customFormat="1" ht="12.75">
      <c r="H3203" s="57"/>
      <c r="L3203" s="57"/>
    </row>
    <row r="3204" spans="8:12" s="58" customFormat="1" ht="12.75">
      <c r="H3204" s="57"/>
      <c r="L3204" s="57"/>
    </row>
    <row r="3205" spans="8:12" s="58" customFormat="1" ht="12.75">
      <c r="H3205" s="57"/>
      <c r="L3205" s="57"/>
    </row>
    <row r="3206" spans="8:12" s="58" customFormat="1" ht="12.75">
      <c r="H3206" s="57"/>
      <c r="L3206" s="57"/>
    </row>
    <row r="3207" spans="8:12" s="58" customFormat="1" ht="12.75">
      <c r="H3207" s="57"/>
      <c r="L3207" s="57"/>
    </row>
    <row r="3208" spans="8:12" s="58" customFormat="1" ht="12.75">
      <c r="H3208" s="57"/>
      <c r="L3208" s="57"/>
    </row>
    <row r="3209" spans="8:12" s="58" customFormat="1" ht="12.75">
      <c r="H3209" s="57"/>
      <c r="L3209" s="57"/>
    </row>
    <row r="3210" spans="8:12" s="58" customFormat="1" ht="12.75">
      <c r="H3210" s="57"/>
      <c r="L3210" s="57"/>
    </row>
    <row r="3211" spans="8:12" s="58" customFormat="1" ht="12.75">
      <c r="H3211" s="57"/>
      <c r="L3211" s="57"/>
    </row>
    <row r="3212" spans="8:12" s="58" customFormat="1" ht="12.75">
      <c r="H3212" s="57"/>
      <c r="L3212" s="57"/>
    </row>
    <row r="3213" spans="8:12" s="58" customFormat="1" ht="12.75">
      <c r="H3213" s="57"/>
      <c r="L3213" s="57"/>
    </row>
    <row r="3214" spans="8:12" s="58" customFormat="1" ht="12.75">
      <c r="H3214" s="57"/>
      <c r="L3214" s="57"/>
    </row>
    <row r="3215" spans="8:12" s="58" customFormat="1" ht="12.75">
      <c r="H3215" s="57"/>
      <c r="L3215" s="57"/>
    </row>
    <row r="3216" spans="8:12" s="58" customFormat="1" ht="12.75">
      <c r="H3216" s="57"/>
      <c r="L3216" s="57"/>
    </row>
    <row r="3217" spans="8:12" s="58" customFormat="1" ht="12.75">
      <c r="H3217" s="57"/>
      <c r="L3217" s="57"/>
    </row>
    <row r="3218" spans="8:12" s="58" customFormat="1" ht="12.75">
      <c r="H3218" s="57"/>
      <c r="L3218" s="57"/>
    </row>
    <row r="3219" spans="8:12" s="58" customFormat="1" ht="12.75">
      <c r="H3219" s="57"/>
      <c r="L3219" s="57"/>
    </row>
    <row r="3220" spans="8:12" s="58" customFormat="1" ht="12.75">
      <c r="H3220" s="57"/>
      <c r="L3220" s="57"/>
    </row>
    <row r="3221" spans="8:12" s="58" customFormat="1" ht="12.75">
      <c r="H3221" s="57"/>
      <c r="L3221" s="57"/>
    </row>
    <row r="3222" spans="8:12" s="58" customFormat="1" ht="12.75">
      <c r="H3222" s="57"/>
      <c r="L3222" s="57"/>
    </row>
    <row r="3223" spans="8:12" s="58" customFormat="1" ht="12.75">
      <c r="H3223" s="57"/>
      <c r="L3223" s="57"/>
    </row>
    <row r="3224" spans="8:12" s="58" customFormat="1" ht="12.75">
      <c r="H3224" s="57"/>
      <c r="L3224" s="57"/>
    </row>
    <row r="3225" spans="8:12" s="58" customFormat="1" ht="12.75">
      <c r="H3225" s="57"/>
      <c r="L3225" s="57"/>
    </row>
    <row r="3226" spans="8:12" s="58" customFormat="1" ht="12.75">
      <c r="H3226" s="57"/>
      <c r="L3226" s="57"/>
    </row>
    <row r="3227" spans="8:12" s="58" customFormat="1" ht="12.75">
      <c r="H3227" s="57"/>
      <c r="L3227" s="57"/>
    </row>
    <row r="3228" spans="8:12" s="58" customFormat="1" ht="12.75">
      <c r="H3228" s="57"/>
      <c r="L3228" s="57"/>
    </row>
    <row r="3229" spans="8:12" s="58" customFormat="1" ht="12.75">
      <c r="H3229" s="57"/>
      <c r="L3229" s="57"/>
    </row>
    <row r="3230" spans="8:12" s="58" customFormat="1" ht="12.75">
      <c r="H3230" s="57"/>
      <c r="L3230" s="57"/>
    </row>
    <row r="3231" spans="8:12" s="58" customFormat="1" ht="12.75">
      <c r="H3231" s="57"/>
      <c r="L3231" s="57"/>
    </row>
    <row r="3232" spans="8:12" s="58" customFormat="1" ht="12.75">
      <c r="H3232" s="57"/>
      <c r="L3232" s="57"/>
    </row>
    <row r="3233" spans="8:12" s="58" customFormat="1" ht="12.75">
      <c r="H3233" s="57"/>
      <c r="L3233" s="57"/>
    </row>
    <row r="3234" spans="8:12" s="58" customFormat="1" ht="12.75">
      <c r="H3234" s="57"/>
      <c r="L3234" s="57"/>
    </row>
    <row r="3235" spans="8:12" s="58" customFormat="1" ht="12.75">
      <c r="H3235" s="57"/>
      <c r="L3235" s="57"/>
    </row>
    <row r="3236" spans="8:12" s="58" customFormat="1" ht="12.75">
      <c r="H3236" s="57"/>
      <c r="L3236" s="57"/>
    </row>
    <row r="3237" spans="8:12" s="58" customFormat="1" ht="12.75">
      <c r="H3237" s="57"/>
      <c r="L3237" s="57"/>
    </row>
    <row r="3238" spans="8:12" s="58" customFormat="1" ht="12.75">
      <c r="H3238" s="57"/>
      <c r="L3238" s="57"/>
    </row>
    <row r="3239" spans="8:12" s="58" customFormat="1" ht="12.75">
      <c r="H3239" s="57"/>
      <c r="L3239" s="57"/>
    </row>
    <row r="3240" spans="8:12" s="58" customFormat="1" ht="12.75">
      <c r="H3240" s="57"/>
      <c r="L3240" s="57"/>
    </row>
    <row r="3241" spans="8:12" s="58" customFormat="1" ht="12.75">
      <c r="H3241" s="57"/>
      <c r="L3241" s="57"/>
    </row>
    <row r="3242" spans="8:12" s="58" customFormat="1" ht="12.75">
      <c r="H3242" s="57"/>
      <c r="L3242" s="57"/>
    </row>
    <row r="3243" spans="8:12" s="58" customFormat="1" ht="12.75">
      <c r="H3243" s="57"/>
      <c r="L3243" s="57"/>
    </row>
    <row r="3244" spans="8:12" s="58" customFormat="1" ht="12.75">
      <c r="H3244" s="57"/>
      <c r="L3244" s="57"/>
    </row>
    <row r="3245" spans="8:12" s="58" customFormat="1" ht="12.75">
      <c r="H3245" s="57"/>
      <c r="L3245" s="57"/>
    </row>
    <row r="3246" spans="8:12" s="58" customFormat="1" ht="12.75">
      <c r="H3246" s="57"/>
      <c r="L3246" s="57"/>
    </row>
    <row r="3247" spans="8:12" s="58" customFormat="1" ht="12.75">
      <c r="H3247" s="57"/>
      <c r="L3247" s="57"/>
    </row>
    <row r="3248" spans="8:12" s="58" customFormat="1" ht="12.75">
      <c r="H3248" s="57"/>
      <c r="L3248" s="57"/>
    </row>
    <row r="3249" spans="8:12" s="58" customFormat="1" ht="12.75">
      <c r="H3249" s="57"/>
      <c r="L3249" s="57"/>
    </row>
    <row r="3250" spans="8:12" s="58" customFormat="1" ht="12.75">
      <c r="H3250" s="57"/>
      <c r="L3250" s="57"/>
    </row>
    <row r="3251" spans="8:12" s="58" customFormat="1" ht="12.75">
      <c r="H3251" s="57"/>
      <c r="L3251" s="57"/>
    </row>
    <row r="3252" spans="8:12" s="58" customFormat="1" ht="12.75">
      <c r="H3252" s="57"/>
      <c r="L3252" s="57"/>
    </row>
    <row r="3253" spans="8:12" s="58" customFormat="1" ht="12.75">
      <c r="H3253" s="57"/>
      <c r="L3253" s="57"/>
    </row>
    <row r="3254" spans="8:12" s="58" customFormat="1" ht="12.75">
      <c r="H3254" s="57"/>
      <c r="L3254" s="57"/>
    </row>
    <row r="3255" spans="8:12" s="58" customFormat="1" ht="12.75">
      <c r="H3255" s="57"/>
      <c r="L3255" s="57"/>
    </row>
    <row r="3256" spans="8:12" s="58" customFormat="1" ht="12.75">
      <c r="H3256" s="57"/>
      <c r="L3256" s="57"/>
    </row>
    <row r="3257" spans="8:12" s="58" customFormat="1" ht="12.75">
      <c r="H3257" s="57"/>
      <c r="L3257" s="57"/>
    </row>
    <row r="3258" spans="8:12" s="58" customFormat="1" ht="12.75">
      <c r="H3258" s="57"/>
      <c r="L3258" s="57"/>
    </row>
    <row r="3259" spans="8:12" s="58" customFormat="1" ht="12.75">
      <c r="H3259" s="57"/>
      <c r="L3259" s="57"/>
    </row>
    <row r="3260" spans="8:12" s="58" customFormat="1" ht="12.75">
      <c r="H3260" s="57"/>
      <c r="L3260" s="57"/>
    </row>
    <row r="3261" spans="8:12" s="58" customFormat="1" ht="12.75">
      <c r="H3261" s="57"/>
      <c r="L3261" s="57"/>
    </row>
    <row r="3262" spans="8:12" s="58" customFormat="1" ht="12.75">
      <c r="H3262" s="57"/>
      <c r="L3262" s="57"/>
    </row>
    <row r="3263" spans="8:12" s="58" customFormat="1" ht="12.75">
      <c r="H3263" s="57"/>
      <c r="L3263" s="57"/>
    </row>
    <row r="3264" spans="8:12" s="58" customFormat="1" ht="12.75">
      <c r="H3264" s="57"/>
      <c r="L3264" s="57"/>
    </row>
    <row r="3265" spans="8:12" s="58" customFormat="1" ht="12.75">
      <c r="H3265" s="57"/>
      <c r="L3265" s="57"/>
    </row>
    <row r="3266" spans="8:12" s="58" customFormat="1" ht="12.75">
      <c r="H3266" s="57"/>
      <c r="L3266" s="57"/>
    </row>
    <row r="3267" spans="8:12" s="58" customFormat="1" ht="12.75">
      <c r="H3267" s="57"/>
      <c r="L3267" s="57"/>
    </row>
    <row r="3268" spans="8:12" s="58" customFormat="1" ht="12.75">
      <c r="H3268" s="57"/>
      <c r="L3268" s="57"/>
    </row>
    <row r="3269" spans="8:12" s="58" customFormat="1" ht="12.75">
      <c r="H3269" s="57"/>
      <c r="L3269" s="57"/>
    </row>
    <row r="3270" spans="8:12" s="58" customFormat="1" ht="12.75">
      <c r="H3270" s="57"/>
      <c r="L3270" s="57"/>
    </row>
    <row r="3271" spans="8:12" s="58" customFormat="1" ht="12.75">
      <c r="H3271" s="57"/>
      <c r="L3271" s="57"/>
    </row>
    <row r="3272" spans="8:12" s="58" customFormat="1" ht="12.75">
      <c r="H3272" s="57"/>
      <c r="L3272" s="57"/>
    </row>
    <row r="3273" spans="8:12" s="58" customFormat="1" ht="12.75">
      <c r="H3273" s="57"/>
      <c r="L3273" s="57"/>
    </row>
    <row r="3274" spans="8:12" s="58" customFormat="1" ht="12.75">
      <c r="H3274" s="57"/>
      <c r="L3274" s="57"/>
    </row>
    <row r="3275" spans="8:12" s="58" customFormat="1" ht="12.75">
      <c r="H3275" s="57"/>
      <c r="L3275" s="57"/>
    </row>
    <row r="3276" spans="8:12" s="58" customFormat="1" ht="12.75">
      <c r="H3276" s="57"/>
      <c r="L3276" s="57"/>
    </row>
    <row r="3277" spans="8:12" s="58" customFormat="1" ht="12.75">
      <c r="H3277" s="57"/>
      <c r="L3277" s="57"/>
    </row>
    <row r="3278" spans="8:12" s="58" customFormat="1" ht="12.75">
      <c r="H3278" s="57"/>
      <c r="L3278" s="57"/>
    </row>
    <row r="3279" spans="8:12" s="58" customFormat="1" ht="12.75">
      <c r="H3279" s="57"/>
      <c r="L3279" s="57"/>
    </row>
    <row r="3280" spans="8:12" s="58" customFormat="1" ht="12.75">
      <c r="H3280" s="57"/>
      <c r="L3280" s="57"/>
    </row>
    <row r="3281" spans="8:12" s="58" customFormat="1" ht="12.75">
      <c r="H3281" s="57"/>
      <c r="L3281" s="57"/>
    </row>
    <row r="3282" spans="8:12" s="58" customFormat="1" ht="12.75">
      <c r="H3282" s="57"/>
      <c r="L3282" s="57"/>
    </row>
    <row r="3283" spans="8:12" s="58" customFormat="1" ht="12.75">
      <c r="H3283" s="57"/>
      <c r="L3283" s="57"/>
    </row>
    <row r="3284" spans="8:12" s="58" customFormat="1" ht="12.75">
      <c r="H3284" s="57"/>
      <c r="L3284" s="57"/>
    </row>
    <row r="3285" spans="8:12" s="58" customFormat="1" ht="12.75">
      <c r="H3285" s="57"/>
      <c r="L3285" s="57"/>
    </row>
    <row r="3286" spans="8:12" s="58" customFormat="1" ht="12.75">
      <c r="H3286" s="57"/>
      <c r="L3286" s="57"/>
    </row>
    <row r="3287" spans="8:12" s="58" customFormat="1" ht="12.75">
      <c r="H3287" s="57"/>
      <c r="L3287" s="57"/>
    </row>
    <row r="3288" spans="8:12" s="58" customFormat="1" ht="12.75">
      <c r="H3288" s="57"/>
      <c r="L3288" s="57"/>
    </row>
    <row r="3289" spans="8:12" s="58" customFormat="1" ht="12.75">
      <c r="H3289" s="57"/>
      <c r="L3289" s="57"/>
    </row>
    <row r="3290" spans="8:12" s="58" customFormat="1" ht="12.75">
      <c r="H3290" s="57"/>
      <c r="L3290" s="57"/>
    </row>
    <row r="3291" spans="8:12" s="58" customFormat="1" ht="12.75">
      <c r="H3291" s="57"/>
      <c r="L3291" s="57"/>
    </row>
    <row r="3292" spans="8:12" s="58" customFormat="1" ht="12.75">
      <c r="H3292" s="57"/>
      <c r="L3292" s="57"/>
    </row>
    <row r="3293" spans="8:12" s="58" customFormat="1" ht="12.75">
      <c r="H3293" s="57"/>
      <c r="L3293" s="57"/>
    </row>
    <row r="3294" spans="8:12" s="58" customFormat="1" ht="12.75">
      <c r="H3294" s="57"/>
      <c r="L3294" s="57"/>
    </row>
    <row r="3295" spans="8:12" s="58" customFormat="1" ht="12.75">
      <c r="H3295" s="57"/>
      <c r="L3295" s="57"/>
    </row>
    <row r="3296" spans="8:12" s="58" customFormat="1" ht="12.75">
      <c r="H3296" s="57"/>
      <c r="L3296" s="57"/>
    </row>
    <row r="3297" spans="8:12" s="58" customFormat="1" ht="12.75">
      <c r="H3297" s="57"/>
      <c r="L3297" s="57"/>
    </row>
    <row r="3298" spans="8:12" s="58" customFormat="1" ht="12.75">
      <c r="H3298" s="57"/>
      <c r="L3298" s="57"/>
    </row>
    <row r="3299" spans="8:12" s="58" customFormat="1" ht="12.75">
      <c r="H3299" s="57"/>
      <c r="L3299" s="57"/>
    </row>
    <row r="3300" spans="8:12" s="58" customFormat="1" ht="12.75">
      <c r="H3300" s="57"/>
      <c r="L3300" s="57"/>
    </row>
    <row r="3301" spans="8:12" s="58" customFormat="1" ht="12.75">
      <c r="H3301" s="57"/>
      <c r="L3301" s="57"/>
    </row>
    <row r="3302" spans="8:12" s="58" customFormat="1" ht="12.75">
      <c r="H3302" s="57"/>
      <c r="L3302" s="57"/>
    </row>
    <row r="3303" spans="8:12" s="58" customFormat="1" ht="12.75">
      <c r="H3303" s="57"/>
      <c r="L3303" s="57"/>
    </row>
    <row r="3304" spans="8:12" s="58" customFormat="1" ht="12.75">
      <c r="H3304" s="57"/>
      <c r="L3304" s="57"/>
    </row>
    <row r="3305" spans="8:12" s="58" customFormat="1" ht="12.75">
      <c r="H3305" s="57"/>
      <c r="L3305" s="57"/>
    </row>
    <row r="3306" spans="8:12" s="58" customFormat="1" ht="12.75">
      <c r="H3306" s="57"/>
      <c r="L3306" s="57"/>
    </row>
    <row r="3307" spans="8:12" s="58" customFormat="1" ht="12.75">
      <c r="H3307" s="57"/>
      <c r="L3307" s="57"/>
    </row>
    <row r="3308" spans="8:12" s="58" customFormat="1" ht="12.75">
      <c r="H3308" s="57"/>
      <c r="L3308" s="57"/>
    </row>
    <row r="3309" spans="8:12" s="58" customFormat="1" ht="12.75">
      <c r="H3309" s="57"/>
      <c r="L3309" s="57"/>
    </row>
    <row r="3310" spans="8:12" s="58" customFormat="1" ht="12.75">
      <c r="H3310" s="57"/>
      <c r="L3310" s="57"/>
    </row>
    <row r="3311" spans="8:12" s="58" customFormat="1" ht="12.75">
      <c r="H3311" s="57"/>
      <c r="L3311" s="57"/>
    </row>
    <row r="3312" spans="8:12" s="58" customFormat="1" ht="12.75">
      <c r="H3312" s="57"/>
      <c r="L3312" s="57"/>
    </row>
    <row r="3313" spans="8:12" s="58" customFormat="1" ht="12.75">
      <c r="H3313" s="57"/>
      <c r="L3313" s="57"/>
    </row>
    <row r="3314" spans="8:12" s="58" customFormat="1" ht="12.75">
      <c r="H3314" s="57"/>
      <c r="L3314" s="57"/>
    </row>
    <row r="3315" spans="8:12" s="58" customFormat="1" ht="12.75">
      <c r="H3315" s="57"/>
      <c r="L3315" s="57"/>
    </row>
    <row r="3316" spans="8:12" s="58" customFormat="1" ht="12.75">
      <c r="H3316" s="57"/>
      <c r="L3316" s="57"/>
    </row>
    <row r="3317" spans="8:12" s="58" customFormat="1" ht="12.75">
      <c r="H3317" s="57"/>
      <c r="L3317" s="57"/>
    </row>
    <row r="3318" spans="8:12" s="58" customFormat="1" ht="12.75">
      <c r="H3318" s="57"/>
      <c r="L3318" s="57"/>
    </row>
    <row r="3319" spans="8:12" s="58" customFormat="1" ht="12.75">
      <c r="H3319" s="57"/>
      <c r="L3319" s="57"/>
    </row>
    <row r="3320" spans="8:12" s="58" customFormat="1" ht="12.75">
      <c r="H3320" s="57"/>
      <c r="L3320" s="57"/>
    </row>
    <row r="3321" spans="8:12" s="58" customFormat="1" ht="12.75">
      <c r="H3321" s="57"/>
      <c r="L3321" s="57"/>
    </row>
    <row r="3322" spans="8:12" s="58" customFormat="1" ht="12.75">
      <c r="H3322" s="57"/>
      <c r="L3322" s="57"/>
    </row>
    <row r="3323" spans="8:12" s="58" customFormat="1" ht="12.75">
      <c r="H3323" s="57"/>
      <c r="L3323" s="57"/>
    </row>
    <row r="3324" spans="8:12" s="58" customFormat="1" ht="12.75">
      <c r="H3324" s="57"/>
      <c r="L3324" s="57"/>
    </row>
    <row r="3325" spans="8:12" s="58" customFormat="1" ht="12.75">
      <c r="H3325" s="57"/>
      <c r="L3325" s="57"/>
    </row>
    <row r="3326" spans="8:12" s="58" customFormat="1" ht="12.75">
      <c r="H3326" s="57"/>
      <c r="L3326" s="57"/>
    </row>
    <row r="3327" spans="8:12" s="58" customFormat="1" ht="12.75">
      <c r="H3327" s="57"/>
      <c r="L3327" s="57"/>
    </row>
    <row r="3328" spans="8:12" s="58" customFormat="1" ht="12.75">
      <c r="H3328" s="57"/>
      <c r="L3328" s="57"/>
    </row>
    <row r="3329" spans="8:12" s="58" customFormat="1" ht="12.75">
      <c r="H3329" s="57"/>
      <c r="L3329" s="57"/>
    </row>
    <row r="3330" spans="8:12" s="58" customFormat="1" ht="12.75">
      <c r="H3330" s="57"/>
      <c r="L3330" s="57"/>
    </row>
    <row r="3331" spans="8:12" s="58" customFormat="1" ht="12.75">
      <c r="H3331" s="57"/>
      <c r="L3331" s="57"/>
    </row>
    <row r="3332" spans="8:12" s="58" customFormat="1" ht="12.75">
      <c r="H3332" s="57"/>
      <c r="L3332" s="57"/>
    </row>
    <row r="3333" spans="8:12" s="58" customFormat="1" ht="12.75">
      <c r="H3333" s="57"/>
      <c r="L3333" s="57"/>
    </row>
    <row r="3334" spans="8:12" s="58" customFormat="1" ht="12.75">
      <c r="H3334" s="57"/>
      <c r="L3334" s="57"/>
    </row>
    <row r="3335" spans="8:12" s="58" customFormat="1" ht="12.75">
      <c r="H3335" s="57"/>
      <c r="L3335" s="57"/>
    </row>
    <row r="3336" spans="8:12" s="58" customFormat="1" ht="12.75">
      <c r="H3336" s="57"/>
      <c r="L3336" s="57"/>
    </row>
    <row r="3337" spans="8:12" s="58" customFormat="1" ht="12.75">
      <c r="H3337" s="57"/>
      <c r="L3337" s="57"/>
    </row>
    <row r="3338" spans="8:12" s="58" customFormat="1" ht="12.75">
      <c r="H3338" s="57"/>
      <c r="L3338" s="57"/>
    </row>
    <row r="3339" spans="8:12" s="58" customFormat="1" ht="12.75">
      <c r="H3339" s="57"/>
      <c r="L3339" s="57"/>
    </row>
    <row r="3340" spans="8:12" s="58" customFormat="1" ht="12.75">
      <c r="H3340" s="57"/>
      <c r="L3340" s="57"/>
    </row>
    <row r="3341" spans="8:12" s="58" customFormat="1" ht="12.75">
      <c r="H3341" s="57"/>
      <c r="L3341" s="57"/>
    </row>
    <row r="3342" spans="8:12" s="58" customFormat="1" ht="12.75">
      <c r="H3342" s="57"/>
      <c r="L3342" s="57"/>
    </row>
    <row r="3343" spans="8:12" s="58" customFormat="1" ht="12.75">
      <c r="H3343" s="57"/>
      <c r="L3343" s="57"/>
    </row>
    <row r="3344" spans="8:12" s="58" customFormat="1" ht="12.75">
      <c r="H3344" s="57"/>
      <c r="L3344" s="57"/>
    </row>
    <row r="3345" spans="8:12" s="58" customFormat="1" ht="12.75">
      <c r="H3345" s="57"/>
      <c r="L3345" s="57"/>
    </row>
    <row r="3346" spans="8:12" s="58" customFormat="1" ht="12.75">
      <c r="H3346" s="57"/>
      <c r="L3346" s="57"/>
    </row>
    <row r="3347" spans="8:12" s="58" customFormat="1" ht="12.75">
      <c r="H3347" s="57"/>
      <c r="L3347" s="57"/>
    </row>
    <row r="3348" spans="8:12" s="58" customFormat="1" ht="12.75">
      <c r="H3348" s="57"/>
      <c r="L3348" s="57"/>
    </row>
    <row r="3349" spans="8:12" s="58" customFormat="1" ht="12.75">
      <c r="H3349" s="57"/>
      <c r="L3349" s="57"/>
    </row>
    <row r="3350" spans="8:12" s="58" customFormat="1" ht="12.75">
      <c r="H3350" s="57"/>
      <c r="L3350" s="57"/>
    </row>
    <row r="3351" spans="8:12" s="58" customFormat="1" ht="12.75">
      <c r="H3351" s="57"/>
      <c r="L3351" s="57"/>
    </row>
    <row r="3352" spans="8:12" s="58" customFormat="1" ht="12.75">
      <c r="H3352" s="57"/>
      <c r="L3352" s="57"/>
    </row>
    <row r="3353" spans="8:12" s="58" customFormat="1" ht="12.75">
      <c r="H3353" s="57"/>
      <c r="L3353" s="57"/>
    </row>
    <row r="3354" spans="8:12" s="58" customFormat="1" ht="12.75">
      <c r="H3354" s="57"/>
      <c r="L3354" s="57"/>
    </row>
    <row r="3355" spans="8:12" s="58" customFormat="1" ht="12.75">
      <c r="H3355" s="57"/>
      <c r="L3355" s="57"/>
    </row>
    <row r="3356" spans="8:12" s="58" customFormat="1" ht="12.75">
      <c r="H3356" s="57"/>
      <c r="L3356" s="57"/>
    </row>
    <row r="3357" spans="8:12" s="58" customFormat="1" ht="12.75">
      <c r="H3357" s="57"/>
      <c r="L3357" s="57"/>
    </row>
    <row r="3358" spans="8:12" s="58" customFormat="1" ht="12.75">
      <c r="H3358" s="57"/>
      <c r="L3358" s="57"/>
    </row>
    <row r="3359" spans="8:12" s="58" customFormat="1" ht="12.75">
      <c r="H3359" s="57"/>
      <c r="L3359" s="57"/>
    </row>
    <row r="3360" spans="8:12" s="58" customFormat="1" ht="12.75">
      <c r="H3360" s="57"/>
      <c r="L3360" s="57"/>
    </row>
    <row r="3361" spans="8:12" s="58" customFormat="1" ht="12.75">
      <c r="H3361" s="57"/>
      <c r="L3361" s="57"/>
    </row>
    <row r="3362" spans="8:12" s="58" customFormat="1" ht="12.75">
      <c r="H3362" s="57"/>
      <c r="L3362" s="57"/>
    </row>
    <row r="3363" spans="8:12" s="58" customFormat="1" ht="12.75">
      <c r="H3363" s="57"/>
      <c r="L3363" s="57"/>
    </row>
    <row r="3364" spans="8:12" s="58" customFormat="1" ht="12.75">
      <c r="H3364" s="57"/>
      <c r="L3364" s="57"/>
    </row>
    <row r="3365" spans="8:12" s="58" customFormat="1" ht="12.75">
      <c r="H3365" s="57"/>
      <c r="L3365" s="57"/>
    </row>
    <row r="3366" spans="8:12" s="58" customFormat="1" ht="12.75">
      <c r="H3366" s="57"/>
      <c r="L3366" s="57"/>
    </row>
    <row r="3367" spans="8:12" s="58" customFormat="1" ht="12.75">
      <c r="H3367" s="57"/>
      <c r="L3367" s="57"/>
    </row>
    <row r="3368" spans="8:12" s="58" customFormat="1" ht="12.75">
      <c r="H3368" s="57"/>
      <c r="L3368" s="57"/>
    </row>
    <row r="3369" spans="8:12" s="58" customFormat="1" ht="12.75">
      <c r="H3369" s="57"/>
      <c r="L3369" s="57"/>
    </row>
    <row r="3370" spans="8:12" s="58" customFormat="1" ht="12.75">
      <c r="H3370" s="57"/>
      <c r="L3370" s="57"/>
    </row>
    <row r="3371" spans="8:12" s="58" customFormat="1" ht="12.75">
      <c r="H3371" s="57"/>
      <c r="L3371" s="57"/>
    </row>
    <row r="3372" spans="8:12" s="58" customFormat="1" ht="12.75">
      <c r="H3372" s="57"/>
      <c r="L3372" s="57"/>
    </row>
    <row r="3373" spans="8:12" s="58" customFormat="1" ht="12.75">
      <c r="H3373" s="57"/>
      <c r="L3373" s="57"/>
    </row>
    <row r="3374" spans="8:12" s="58" customFormat="1" ht="12.75">
      <c r="H3374" s="57"/>
      <c r="L3374" s="57"/>
    </row>
    <row r="3375" spans="8:12" s="58" customFormat="1" ht="12.75">
      <c r="H3375" s="57"/>
      <c r="L3375" s="57"/>
    </row>
    <row r="3376" spans="8:12" s="58" customFormat="1" ht="12.75">
      <c r="H3376" s="57"/>
      <c r="L3376" s="57"/>
    </row>
    <row r="3377" spans="8:12" s="58" customFormat="1" ht="12.75">
      <c r="H3377" s="57"/>
      <c r="L3377" s="57"/>
    </row>
    <row r="3378" spans="8:12" s="58" customFormat="1" ht="12.75">
      <c r="H3378" s="57"/>
      <c r="L3378" s="57"/>
    </row>
    <row r="3379" spans="8:12" s="58" customFormat="1" ht="12.75">
      <c r="H3379" s="57"/>
      <c r="L3379" s="57"/>
    </row>
    <row r="3380" spans="8:12" s="58" customFormat="1" ht="12.75">
      <c r="H3380" s="57"/>
      <c r="L3380" s="57"/>
    </row>
    <row r="3381" spans="8:12" s="58" customFormat="1" ht="12.75">
      <c r="H3381" s="57"/>
      <c r="L3381" s="57"/>
    </row>
    <row r="3382" spans="8:12" s="58" customFormat="1" ht="12.75">
      <c r="H3382" s="57"/>
      <c r="L3382" s="57"/>
    </row>
    <row r="3383" spans="8:12" s="58" customFormat="1" ht="12.75">
      <c r="H3383" s="57"/>
      <c r="L3383" s="57"/>
    </row>
    <row r="3384" spans="8:12" s="58" customFormat="1" ht="12.75">
      <c r="H3384" s="57"/>
      <c r="L3384" s="57"/>
    </row>
    <row r="3385" spans="8:12" s="58" customFormat="1" ht="12.75">
      <c r="H3385" s="57"/>
      <c r="L3385" s="57"/>
    </row>
    <row r="3386" spans="8:12" s="58" customFormat="1" ht="12.75">
      <c r="H3386" s="57"/>
      <c r="L3386" s="57"/>
    </row>
    <row r="3387" spans="8:12" s="58" customFormat="1" ht="12.75">
      <c r="H3387" s="57"/>
      <c r="L3387" s="57"/>
    </row>
    <row r="3388" spans="8:12" s="58" customFormat="1" ht="12.75">
      <c r="H3388" s="57"/>
      <c r="L3388" s="57"/>
    </row>
    <row r="3389" spans="8:12" s="58" customFormat="1" ht="12.75">
      <c r="H3389" s="57"/>
      <c r="L3389" s="57"/>
    </row>
    <row r="3390" spans="8:12" s="58" customFormat="1" ht="12.75">
      <c r="H3390" s="57"/>
      <c r="L3390" s="57"/>
    </row>
    <row r="3391" spans="8:12" s="58" customFormat="1" ht="12.75">
      <c r="H3391" s="57"/>
      <c r="L3391" s="57"/>
    </row>
    <row r="3392" spans="8:12" s="58" customFormat="1" ht="12.75">
      <c r="H3392" s="57"/>
      <c r="L3392" s="57"/>
    </row>
    <row r="3393" spans="8:12" s="58" customFormat="1" ht="12.75">
      <c r="H3393" s="57"/>
      <c r="L3393" s="57"/>
    </row>
    <row r="3394" spans="8:12" s="58" customFormat="1" ht="12.75">
      <c r="H3394" s="57"/>
      <c r="L3394" s="57"/>
    </row>
    <row r="3395" spans="8:12" s="58" customFormat="1" ht="12.75">
      <c r="H3395" s="57"/>
      <c r="L3395" s="57"/>
    </row>
    <row r="3396" spans="8:12" s="58" customFormat="1" ht="12.75">
      <c r="H3396" s="57"/>
      <c r="L3396" s="57"/>
    </row>
    <row r="3397" spans="8:12" s="58" customFormat="1" ht="12.75">
      <c r="H3397" s="57"/>
      <c r="L3397" s="57"/>
    </row>
    <row r="3398" spans="8:12" s="58" customFormat="1" ht="12.75">
      <c r="H3398" s="57"/>
      <c r="L3398" s="57"/>
    </row>
    <row r="3399" spans="8:12" s="58" customFormat="1" ht="12.75">
      <c r="H3399" s="57"/>
      <c r="L3399" s="57"/>
    </row>
    <row r="3400" spans="8:12" s="58" customFormat="1" ht="12.75">
      <c r="H3400" s="57"/>
      <c r="L3400" s="57"/>
    </row>
    <row r="3401" spans="8:12" s="58" customFormat="1" ht="12.75">
      <c r="H3401" s="57"/>
      <c r="L3401" s="57"/>
    </row>
    <row r="3402" spans="8:12" s="58" customFormat="1" ht="12.75">
      <c r="H3402" s="57"/>
      <c r="L3402" s="57"/>
    </row>
    <row r="3403" spans="8:12" s="58" customFormat="1" ht="12.75">
      <c r="H3403" s="57"/>
      <c r="L3403" s="57"/>
    </row>
    <row r="3404" spans="8:12" s="58" customFormat="1" ht="12.75">
      <c r="H3404" s="57"/>
      <c r="L3404" s="57"/>
    </row>
    <row r="3405" spans="8:12" s="58" customFormat="1" ht="12.75">
      <c r="H3405" s="57"/>
      <c r="L3405" s="57"/>
    </row>
    <row r="3406" spans="8:12" s="58" customFormat="1" ht="12.75">
      <c r="H3406" s="57"/>
      <c r="L3406" s="57"/>
    </row>
    <row r="3407" spans="8:12" s="58" customFormat="1" ht="12.75">
      <c r="H3407" s="57"/>
      <c r="L3407" s="57"/>
    </row>
    <row r="3408" spans="8:12" s="58" customFormat="1" ht="12.75">
      <c r="H3408" s="57"/>
      <c r="L3408" s="57"/>
    </row>
    <row r="3409" spans="8:12" s="58" customFormat="1" ht="12.75">
      <c r="H3409" s="57"/>
      <c r="L3409" s="57"/>
    </row>
    <row r="3410" spans="8:12" s="58" customFormat="1" ht="12.75">
      <c r="H3410" s="57"/>
      <c r="L3410" s="57"/>
    </row>
    <row r="3411" spans="8:12" s="58" customFormat="1" ht="12.75">
      <c r="H3411" s="57"/>
      <c r="L3411" s="57"/>
    </row>
    <row r="3412" spans="8:12" s="58" customFormat="1" ht="12.75">
      <c r="H3412" s="57"/>
      <c r="L3412" s="57"/>
    </row>
    <row r="3413" spans="8:12" s="58" customFormat="1" ht="12.75">
      <c r="H3413" s="57"/>
      <c r="L3413" s="57"/>
    </row>
    <row r="3414" spans="8:12" s="58" customFormat="1" ht="12.75">
      <c r="H3414" s="57"/>
      <c r="L3414" s="57"/>
    </row>
    <row r="3415" spans="8:12" s="58" customFormat="1" ht="12.75">
      <c r="H3415" s="57"/>
      <c r="L3415" s="57"/>
    </row>
    <row r="3416" spans="8:12" s="58" customFormat="1" ht="12.75">
      <c r="H3416" s="57"/>
      <c r="L3416" s="57"/>
    </row>
    <row r="3417" spans="8:12" s="58" customFormat="1" ht="12.75">
      <c r="H3417" s="57"/>
      <c r="L3417" s="57"/>
    </row>
    <row r="3418" spans="8:12" s="58" customFormat="1" ht="12.75">
      <c r="H3418" s="57"/>
      <c r="L3418" s="57"/>
    </row>
    <row r="3419" spans="8:12" s="58" customFormat="1" ht="12.75">
      <c r="H3419" s="57"/>
      <c r="L3419" s="57"/>
    </row>
    <row r="3420" spans="8:12" s="58" customFormat="1" ht="12.75">
      <c r="H3420" s="57"/>
      <c r="L3420" s="57"/>
    </row>
    <row r="3421" spans="8:12" s="58" customFormat="1" ht="12.75">
      <c r="H3421" s="57"/>
      <c r="L3421" s="57"/>
    </row>
    <row r="3422" spans="8:12" s="58" customFormat="1" ht="12.75">
      <c r="H3422" s="57"/>
      <c r="L3422" s="57"/>
    </row>
    <row r="3423" spans="8:12" s="58" customFormat="1" ht="12.75">
      <c r="H3423" s="57"/>
      <c r="L3423" s="57"/>
    </row>
    <row r="3424" spans="8:12" s="58" customFormat="1" ht="12.75">
      <c r="H3424" s="57"/>
      <c r="L3424" s="57"/>
    </row>
    <row r="3425" spans="8:12" s="58" customFormat="1" ht="12.75">
      <c r="H3425" s="57"/>
      <c r="L3425" s="57"/>
    </row>
    <row r="3426" spans="8:12" s="58" customFormat="1" ht="12.75">
      <c r="H3426" s="57"/>
      <c r="L3426" s="57"/>
    </row>
    <row r="3427" spans="8:12" s="58" customFormat="1" ht="12.75">
      <c r="H3427" s="57"/>
      <c r="L3427" s="57"/>
    </row>
    <row r="3428" spans="8:12" s="58" customFormat="1" ht="12.75">
      <c r="H3428" s="57"/>
      <c r="L3428" s="57"/>
    </row>
    <row r="3429" spans="8:12" s="58" customFormat="1" ht="12.75">
      <c r="H3429" s="57"/>
      <c r="L3429" s="57"/>
    </row>
    <row r="3430" spans="8:12" s="58" customFormat="1" ht="12.75">
      <c r="H3430" s="57"/>
      <c r="L3430" s="57"/>
    </row>
    <row r="3431" spans="8:12" s="58" customFormat="1" ht="12.75">
      <c r="H3431" s="57"/>
      <c r="L3431" s="57"/>
    </row>
    <row r="3432" spans="8:12" s="58" customFormat="1" ht="12.75">
      <c r="H3432" s="57"/>
      <c r="L3432" s="57"/>
    </row>
    <row r="3433" spans="8:12" s="58" customFormat="1" ht="12.75">
      <c r="H3433" s="57"/>
      <c r="L3433" s="57"/>
    </row>
    <row r="3434" spans="8:12" s="58" customFormat="1" ht="12.75">
      <c r="H3434" s="57"/>
      <c r="L3434" s="57"/>
    </row>
    <row r="3435" spans="8:12" s="58" customFormat="1" ht="12.75">
      <c r="H3435" s="57"/>
      <c r="L3435" s="57"/>
    </row>
    <row r="3436" spans="8:12" s="58" customFormat="1" ht="12.75">
      <c r="H3436" s="57"/>
      <c r="L3436" s="57"/>
    </row>
    <row r="3437" spans="8:12" s="58" customFormat="1" ht="12.75">
      <c r="H3437" s="57"/>
      <c r="L3437" s="57"/>
    </row>
    <row r="3438" spans="8:12" s="58" customFormat="1" ht="12.75">
      <c r="H3438" s="57"/>
      <c r="L3438" s="57"/>
    </row>
    <row r="3439" spans="8:12" s="58" customFormat="1" ht="12.75">
      <c r="H3439" s="57"/>
      <c r="L3439" s="57"/>
    </row>
    <row r="3440" spans="8:12" s="58" customFormat="1" ht="12.75">
      <c r="H3440" s="57"/>
      <c r="L3440" s="57"/>
    </row>
    <row r="3441" spans="8:12" s="58" customFormat="1" ht="12.75">
      <c r="H3441" s="57"/>
      <c r="L3441" s="57"/>
    </row>
    <row r="3442" spans="8:12" s="58" customFormat="1" ht="12.75">
      <c r="H3442" s="57"/>
      <c r="L3442" s="57"/>
    </row>
    <row r="3443" spans="8:12" s="58" customFormat="1" ht="12.75">
      <c r="H3443" s="57"/>
      <c r="L3443" s="57"/>
    </row>
    <row r="3444" spans="8:12" s="58" customFormat="1" ht="12.75">
      <c r="H3444" s="57"/>
      <c r="L3444" s="57"/>
    </row>
    <row r="3445" spans="8:12" s="58" customFormat="1" ht="12.75">
      <c r="H3445" s="57"/>
      <c r="L3445" s="57"/>
    </row>
    <row r="3446" spans="8:12" s="58" customFormat="1" ht="12.75">
      <c r="H3446" s="57"/>
      <c r="L3446" s="57"/>
    </row>
    <row r="3447" spans="8:12" s="58" customFormat="1" ht="12.75">
      <c r="H3447" s="57"/>
      <c r="L3447" s="57"/>
    </row>
    <row r="3448" spans="8:12" s="58" customFormat="1" ht="12.75">
      <c r="H3448" s="57"/>
      <c r="L3448" s="57"/>
    </row>
    <row r="3449" spans="8:12" s="58" customFormat="1" ht="12.75">
      <c r="H3449" s="57"/>
      <c r="L3449" s="57"/>
    </row>
    <row r="3450" spans="8:12" s="58" customFormat="1" ht="12.75">
      <c r="H3450" s="57"/>
      <c r="L3450" s="57"/>
    </row>
    <row r="3451" spans="8:12" s="58" customFormat="1" ht="12.75">
      <c r="H3451" s="57"/>
      <c r="L3451" s="57"/>
    </row>
    <row r="3452" spans="8:12" s="58" customFormat="1" ht="12.75">
      <c r="H3452" s="57"/>
      <c r="L3452" s="57"/>
    </row>
    <row r="3453" spans="8:12" s="58" customFormat="1" ht="12.75">
      <c r="H3453" s="57"/>
      <c r="L3453" s="57"/>
    </row>
    <row r="3454" spans="8:12" s="58" customFormat="1" ht="12.75">
      <c r="H3454" s="57"/>
      <c r="L3454" s="57"/>
    </row>
    <row r="3455" spans="8:12" s="58" customFormat="1" ht="12.75">
      <c r="H3455" s="57"/>
      <c r="L3455" s="57"/>
    </row>
    <row r="3456" spans="8:12" s="58" customFormat="1" ht="12.75">
      <c r="H3456" s="57"/>
      <c r="L3456" s="57"/>
    </row>
    <row r="3457" spans="8:12" s="58" customFormat="1" ht="12.75">
      <c r="H3457" s="57"/>
      <c r="L3457" s="57"/>
    </row>
    <row r="3458" spans="8:12" s="58" customFormat="1" ht="12.75">
      <c r="H3458" s="57"/>
      <c r="L3458" s="57"/>
    </row>
    <row r="3459" spans="8:12" s="58" customFormat="1" ht="12.75">
      <c r="H3459" s="57"/>
      <c r="L3459" s="57"/>
    </row>
    <row r="3460" spans="8:12" s="58" customFormat="1" ht="12.75">
      <c r="H3460" s="57"/>
      <c r="L3460" s="57"/>
    </row>
    <row r="3461" spans="8:12" s="58" customFormat="1" ht="12.75">
      <c r="H3461" s="57"/>
      <c r="L3461" s="57"/>
    </row>
    <row r="3462" spans="8:12" s="58" customFormat="1" ht="12.75">
      <c r="H3462" s="57"/>
      <c r="L3462" s="57"/>
    </row>
    <row r="3463" spans="8:12" s="58" customFormat="1" ht="12.75">
      <c r="H3463" s="57"/>
      <c r="L3463" s="57"/>
    </row>
    <row r="3464" spans="8:12" s="58" customFormat="1" ht="12.75">
      <c r="H3464" s="57"/>
      <c r="L3464" s="57"/>
    </row>
    <row r="3465" spans="8:12" s="58" customFormat="1" ht="12.75">
      <c r="H3465" s="57"/>
      <c r="L3465" s="57"/>
    </row>
    <row r="3466" spans="8:12" s="58" customFormat="1" ht="12.75">
      <c r="H3466" s="57"/>
      <c r="L3466" s="57"/>
    </row>
    <row r="3467" spans="8:12" s="58" customFormat="1" ht="12.75">
      <c r="H3467" s="57"/>
      <c r="L3467" s="57"/>
    </row>
    <row r="3468" spans="8:12" s="58" customFormat="1" ht="12.75">
      <c r="H3468" s="57"/>
      <c r="L3468" s="57"/>
    </row>
    <row r="3469" spans="8:12" s="58" customFormat="1" ht="12.75">
      <c r="H3469" s="57"/>
      <c r="L3469" s="57"/>
    </row>
    <row r="3470" spans="8:12" s="58" customFormat="1" ht="12.75">
      <c r="H3470" s="57"/>
      <c r="L3470" s="57"/>
    </row>
    <row r="3471" spans="8:12" s="58" customFormat="1" ht="12.75">
      <c r="H3471" s="57"/>
      <c r="L3471" s="57"/>
    </row>
    <row r="3472" spans="8:12" s="58" customFormat="1" ht="12.75">
      <c r="H3472" s="57"/>
      <c r="L3472" s="57"/>
    </row>
    <row r="3473" spans="8:12" s="58" customFormat="1" ht="12.75">
      <c r="H3473" s="57"/>
      <c r="L3473" s="57"/>
    </row>
    <row r="3474" spans="8:12" s="58" customFormat="1" ht="12.75">
      <c r="H3474" s="57"/>
      <c r="L3474" s="57"/>
    </row>
    <row r="3475" spans="8:12" s="58" customFormat="1" ht="12.75">
      <c r="H3475" s="57"/>
      <c r="L3475" s="57"/>
    </row>
    <row r="3476" spans="8:12" s="58" customFormat="1" ht="12.75">
      <c r="H3476" s="57"/>
      <c r="L3476" s="57"/>
    </row>
    <row r="3477" spans="8:12" s="58" customFormat="1" ht="12.75">
      <c r="H3477" s="57"/>
      <c r="L3477" s="57"/>
    </row>
    <row r="3478" spans="8:12" s="58" customFormat="1" ht="12.75">
      <c r="H3478" s="57"/>
      <c r="L3478" s="57"/>
    </row>
    <row r="3479" spans="8:12" s="58" customFormat="1" ht="12.75">
      <c r="H3479" s="57"/>
      <c r="L3479" s="57"/>
    </row>
    <row r="3480" spans="8:12" s="58" customFormat="1" ht="12.75">
      <c r="H3480" s="57"/>
      <c r="L3480" s="57"/>
    </row>
    <row r="3481" spans="8:12" s="58" customFormat="1" ht="12.75">
      <c r="H3481" s="57"/>
      <c r="L3481" s="57"/>
    </row>
    <row r="3482" spans="8:12" s="58" customFormat="1" ht="12.75">
      <c r="H3482" s="57"/>
      <c r="L3482" s="57"/>
    </row>
    <row r="3483" spans="8:12" s="58" customFormat="1" ht="12.75">
      <c r="H3483" s="57"/>
      <c r="L3483" s="57"/>
    </row>
    <row r="3484" spans="8:12" s="58" customFormat="1" ht="12.75">
      <c r="H3484" s="57"/>
      <c r="L3484" s="57"/>
    </row>
    <row r="3485" spans="8:12" s="58" customFormat="1" ht="12.75">
      <c r="H3485" s="57"/>
      <c r="L3485" s="57"/>
    </row>
    <row r="3486" spans="8:12" s="58" customFormat="1" ht="12.75">
      <c r="H3486" s="57"/>
      <c r="L3486" s="57"/>
    </row>
    <row r="3487" spans="8:12" s="58" customFormat="1" ht="12.75">
      <c r="H3487" s="57"/>
      <c r="L3487" s="57"/>
    </row>
    <row r="3488" spans="8:12" s="58" customFormat="1" ht="12.75">
      <c r="H3488" s="57"/>
      <c r="L3488" s="57"/>
    </row>
    <row r="3489" spans="8:12" s="58" customFormat="1" ht="12.75">
      <c r="H3489" s="57"/>
      <c r="L3489" s="57"/>
    </row>
    <row r="3490" spans="8:12" s="58" customFormat="1" ht="12.75">
      <c r="H3490" s="57"/>
      <c r="L3490" s="57"/>
    </row>
    <row r="3491" spans="8:12" s="58" customFormat="1" ht="12.75">
      <c r="H3491" s="57"/>
      <c r="L3491" s="57"/>
    </row>
    <row r="3492" spans="8:12" s="58" customFormat="1" ht="12.75">
      <c r="H3492" s="57"/>
      <c r="L3492" s="57"/>
    </row>
    <row r="3493" spans="8:12" s="58" customFormat="1" ht="12.75">
      <c r="H3493" s="57"/>
      <c r="L3493" s="57"/>
    </row>
    <row r="3494" spans="8:12" s="58" customFormat="1" ht="12.75">
      <c r="H3494" s="57"/>
      <c r="L3494" s="57"/>
    </row>
    <row r="3495" spans="8:12" s="58" customFormat="1" ht="12.75">
      <c r="H3495" s="57"/>
      <c r="L3495" s="57"/>
    </row>
    <row r="3496" spans="8:12" s="58" customFormat="1" ht="12.75">
      <c r="H3496" s="57"/>
      <c r="L3496" s="57"/>
    </row>
    <row r="3497" spans="8:12" s="58" customFormat="1" ht="12.75">
      <c r="H3497" s="57"/>
      <c r="L3497" s="57"/>
    </row>
    <row r="3498" spans="8:12" s="58" customFormat="1" ht="12.75">
      <c r="H3498" s="57"/>
      <c r="L3498" s="57"/>
    </row>
    <row r="3499" spans="8:12" s="58" customFormat="1" ht="12.75">
      <c r="H3499" s="57"/>
      <c r="L3499" s="57"/>
    </row>
    <row r="3500" spans="8:12" s="58" customFormat="1" ht="12.75">
      <c r="H3500" s="57"/>
      <c r="L3500" s="57"/>
    </row>
    <row r="3501" spans="8:12" s="58" customFormat="1" ht="12.75">
      <c r="H3501" s="57"/>
      <c r="L3501" s="57"/>
    </row>
    <row r="3502" spans="8:12" s="58" customFormat="1" ht="12.75">
      <c r="H3502" s="57"/>
      <c r="L3502" s="57"/>
    </row>
    <row r="3503" spans="8:12" s="58" customFormat="1" ht="12.75">
      <c r="H3503" s="57"/>
      <c r="L3503" s="57"/>
    </row>
    <row r="3504" spans="8:12" s="58" customFormat="1" ht="12.75">
      <c r="H3504" s="57"/>
      <c r="L3504" s="57"/>
    </row>
    <row r="3505" spans="8:12" s="58" customFormat="1" ht="12.75">
      <c r="H3505" s="57"/>
      <c r="L3505" s="57"/>
    </row>
    <row r="3506" spans="8:12" s="58" customFormat="1" ht="12.75">
      <c r="H3506" s="57"/>
      <c r="L3506" s="57"/>
    </row>
    <row r="3507" spans="8:12" s="58" customFormat="1" ht="12.75">
      <c r="H3507" s="57"/>
      <c r="L3507" s="57"/>
    </row>
    <row r="3508" spans="8:12" s="58" customFormat="1" ht="12.75">
      <c r="H3508" s="57"/>
      <c r="L3508" s="57"/>
    </row>
    <row r="3509" spans="8:12" s="58" customFormat="1" ht="12.75">
      <c r="H3509" s="57"/>
      <c r="L3509" s="57"/>
    </row>
    <row r="3510" spans="8:12" s="58" customFormat="1" ht="12.75">
      <c r="H3510" s="57"/>
      <c r="L3510" s="57"/>
    </row>
    <row r="3511" spans="8:12" s="58" customFormat="1" ht="12.75">
      <c r="H3511" s="57"/>
      <c r="L3511" s="57"/>
    </row>
    <row r="3512" spans="8:12" s="58" customFormat="1" ht="12.75">
      <c r="H3512" s="57"/>
      <c r="L3512" s="57"/>
    </row>
    <row r="3513" spans="8:12" s="58" customFormat="1" ht="12.75">
      <c r="H3513" s="57"/>
      <c r="L3513" s="57"/>
    </row>
    <row r="3514" spans="8:12" s="58" customFormat="1" ht="12.75">
      <c r="H3514" s="57"/>
      <c r="L3514" s="57"/>
    </row>
    <row r="3515" spans="8:12" s="58" customFormat="1" ht="12.75">
      <c r="H3515" s="57"/>
      <c r="L3515" s="57"/>
    </row>
    <row r="3516" spans="8:12" s="58" customFormat="1" ht="12.75">
      <c r="H3516" s="57"/>
      <c r="L3516" s="57"/>
    </row>
    <row r="3517" spans="8:12" s="58" customFormat="1" ht="12.75">
      <c r="H3517" s="57"/>
      <c r="L3517" s="57"/>
    </row>
    <row r="3518" spans="8:12" s="58" customFormat="1" ht="12.75">
      <c r="H3518" s="57"/>
      <c r="L3518" s="57"/>
    </row>
    <row r="3519" spans="8:12" s="58" customFormat="1" ht="12.75">
      <c r="H3519" s="57"/>
      <c r="L3519" s="57"/>
    </row>
    <row r="3520" spans="8:12" s="58" customFormat="1" ht="12.75">
      <c r="H3520" s="57"/>
      <c r="L3520" s="57"/>
    </row>
    <row r="3521" spans="8:12" s="58" customFormat="1" ht="12.75">
      <c r="H3521" s="57"/>
      <c r="L3521" s="57"/>
    </row>
    <row r="3522" spans="8:12" s="58" customFormat="1" ht="12.75">
      <c r="H3522" s="57"/>
      <c r="L3522" s="57"/>
    </row>
    <row r="3523" spans="8:12" s="58" customFormat="1" ht="12.75">
      <c r="H3523" s="57"/>
      <c r="L3523" s="57"/>
    </row>
    <row r="3524" spans="8:12" s="58" customFormat="1" ht="12.75">
      <c r="H3524" s="57"/>
      <c r="L3524" s="57"/>
    </row>
    <row r="3525" spans="8:12" s="58" customFormat="1" ht="12.75">
      <c r="H3525" s="57"/>
      <c r="L3525" s="57"/>
    </row>
    <row r="3526" spans="8:12" s="58" customFormat="1" ht="12.75">
      <c r="H3526" s="57"/>
      <c r="L3526" s="57"/>
    </row>
    <row r="3527" spans="8:12" s="58" customFormat="1" ht="12.75">
      <c r="H3527" s="57"/>
      <c r="L3527" s="57"/>
    </row>
    <row r="3528" spans="8:12" s="58" customFormat="1" ht="12.75">
      <c r="H3528" s="57"/>
      <c r="L3528" s="57"/>
    </row>
    <row r="3529" spans="8:12" s="58" customFormat="1" ht="12.75">
      <c r="H3529" s="57"/>
      <c r="L3529" s="57"/>
    </row>
    <row r="3530" spans="8:12" s="58" customFormat="1" ht="12.75">
      <c r="H3530" s="57"/>
      <c r="L3530" s="57"/>
    </row>
    <row r="3531" spans="8:12" s="58" customFormat="1" ht="12.75">
      <c r="H3531" s="57"/>
      <c r="L3531" s="57"/>
    </row>
    <row r="3532" spans="8:12" s="58" customFormat="1" ht="12.75">
      <c r="H3532" s="57"/>
      <c r="L3532" s="57"/>
    </row>
    <row r="3533" spans="8:12" s="58" customFormat="1" ht="12.75">
      <c r="H3533" s="57"/>
      <c r="L3533" s="57"/>
    </row>
    <row r="3534" spans="8:12" s="58" customFormat="1" ht="12.75">
      <c r="H3534" s="57"/>
      <c r="L3534" s="57"/>
    </row>
    <row r="3535" spans="8:12" s="58" customFormat="1" ht="12.75">
      <c r="H3535" s="57"/>
      <c r="L3535" s="57"/>
    </row>
    <row r="3536" spans="8:12" s="58" customFormat="1" ht="12.75">
      <c r="H3536" s="57"/>
      <c r="L3536" s="57"/>
    </row>
    <row r="3537" spans="8:12" s="58" customFormat="1" ht="12.75">
      <c r="H3537" s="57"/>
      <c r="L3537" s="57"/>
    </row>
    <row r="3538" spans="8:12" s="58" customFormat="1" ht="12.75">
      <c r="H3538" s="57"/>
      <c r="L3538" s="57"/>
    </row>
    <row r="3539" spans="8:12" s="58" customFormat="1" ht="12.75">
      <c r="H3539" s="57"/>
      <c r="L3539" s="57"/>
    </row>
    <row r="3540" spans="8:12" s="58" customFormat="1" ht="12.75">
      <c r="H3540" s="57"/>
      <c r="L3540" s="57"/>
    </row>
    <row r="3541" spans="8:12" s="58" customFormat="1" ht="12.75">
      <c r="H3541" s="57"/>
      <c r="L3541" s="57"/>
    </row>
    <row r="3542" spans="8:12" s="58" customFormat="1" ht="12.75">
      <c r="H3542" s="57"/>
      <c r="L3542" s="57"/>
    </row>
    <row r="3543" spans="8:12" s="58" customFormat="1" ht="12.75">
      <c r="H3543" s="57"/>
      <c r="L3543" s="57"/>
    </row>
    <row r="3544" spans="8:12" s="58" customFormat="1" ht="12.75">
      <c r="H3544" s="57"/>
      <c r="L3544" s="57"/>
    </row>
    <row r="3545" spans="8:12" s="58" customFormat="1" ht="12.75">
      <c r="H3545" s="57"/>
      <c r="L3545" s="57"/>
    </row>
    <row r="3546" spans="8:12" s="58" customFormat="1" ht="12.75">
      <c r="H3546" s="57"/>
      <c r="L3546" s="57"/>
    </row>
    <row r="3547" spans="8:12" s="58" customFormat="1" ht="12.75">
      <c r="H3547" s="57"/>
      <c r="L3547" s="57"/>
    </row>
    <row r="3548" spans="8:12" s="58" customFormat="1" ht="12.75">
      <c r="H3548" s="57"/>
      <c r="L3548" s="57"/>
    </row>
    <row r="3549" spans="8:12" s="58" customFormat="1" ht="12.75">
      <c r="H3549" s="57"/>
      <c r="L3549" s="57"/>
    </row>
    <row r="3550" spans="8:12" s="58" customFormat="1" ht="12.75">
      <c r="H3550" s="57"/>
      <c r="L3550" s="57"/>
    </row>
    <row r="3551" spans="8:12" s="58" customFormat="1" ht="12.75">
      <c r="H3551" s="57"/>
      <c r="L3551" s="57"/>
    </row>
    <row r="3552" spans="8:12" s="58" customFormat="1" ht="12.75">
      <c r="H3552" s="57"/>
      <c r="L3552" s="57"/>
    </row>
    <row r="3553" spans="8:12" s="58" customFormat="1" ht="12.75">
      <c r="H3553" s="57"/>
      <c r="L3553" s="57"/>
    </row>
    <row r="3554" spans="8:12" s="58" customFormat="1" ht="12.75">
      <c r="H3554" s="57"/>
      <c r="L3554" s="57"/>
    </row>
    <row r="3555" spans="8:12" s="58" customFormat="1" ht="12.75">
      <c r="H3555" s="57"/>
      <c r="L3555" s="57"/>
    </row>
    <row r="3556" spans="8:12" s="58" customFormat="1" ht="12.75">
      <c r="H3556" s="57"/>
      <c r="L3556" s="57"/>
    </row>
    <row r="3557" spans="8:12" s="58" customFormat="1" ht="12.75">
      <c r="H3557" s="57"/>
      <c r="L3557" s="57"/>
    </row>
    <row r="3558" spans="8:12" s="58" customFormat="1" ht="12.75">
      <c r="H3558" s="57"/>
      <c r="L3558" s="57"/>
    </row>
    <row r="3559" spans="8:12" s="58" customFormat="1" ht="12.75">
      <c r="H3559" s="57"/>
      <c r="L3559" s="57"/>
    </row>
    <row r="3560" spans="8:12" s="58" customFormat="1" ht="12.75">
      <c r="H3560" s="57"/>
      <c r="L3560" s="57"/>
    </row>
    <row r="3561" spans="8:12" s="58" customFormat="1" ht="12.75">
      <c r="H3561" s="57"/>
      <c r="L3561" s="57"/>
    </row>
    <row r="3562" spans="8:12" s="58" customFormat="1" ht="12.75">
      <c r="H3562" s="57"/>
      <c r="L3562" s="57"/>
    </row>
    <row r="3563" spans="8:12" s="58" customFormat="1" ht="12.75">
      <c r="H3563" s="57"/>
      <c r="L3563" s="57"/>
    </row>
    <row r="3564" spans="8:12" s="58" customFormat="1" ht="12.75">
      <c r="H3564" s="57"/>
      <c r="L3564" s="57"/>
    </row>
    <row r="3565" spans="8:12" s="58" customFormat="1" ht="12.75">
      <c r="H3565" s="57"/>
      <c r="L3565" s="57"/>
    </row>
    <row r="3566" spans="8:12" s="58" customFormat="1" ht="12.75">
      <c r="H3566" s="57"/>
      <c r="L3566" s="57"/>
    </row>
    <row r="3567" spans="8:12" s="58" customFormat="1" ht="12.75">
      <c r="H3567" s="57"/>
      <c r="L3567" s="57"/>
    </row>
    <row r="3568" spans="8:12" s="58" customFormat="1" ht="12.75">
      <c r="H3568" s="57"/>
      <c r="L3568" s="57"/>
    </row>
    <row r="3569" spans="8:12" s="58" customFormat="1" ht="12.75">
      <c r="H3569" s="57"/>
      <c r="L3569" s="57"/>
    </row>
    <row r="3570" spans="8:12" s="58" customFormat="1" ht="12.75">
      <c r="H3570" s="57"/>
      <c r="L3570" s="57"/>
    </row>
    <row r="3571" spans="8:12" s="58" customFormat="1" ht="12.75">
      <c r="H3571" s="57"/>
      <c r="L3571" s="57"/>
    </row>
    <row r="3572" spans="8:12" s="58" customFormat="1" ht="12.75">
      <c r="H3572" s="57"/>
      <c r="L3572" s="57"/>
    </row>
    <row r="3573" spans="8:12" s="58" customFormat="1" ht="12.75">
      <c r="H3573" s="57"/>
      <c r="L3573" s="57"/>
    </row>
    <row r="3574" spans="8:12" s="58" customFormat="1" ht="12.75">
      <c r="H3574" s="57"/>
      <c r="L3574" s="57"/>
    </row>
    <row r="3575" spans="8:12" s="58" customFormat="1" ht="12.75">
      <c r="H3575" s="57"/>
      <c r="L3575" s="57"/>
    </row>
    <row r="3576" spans="8:12" s="58" customFormat="1" ht="12.75">
      <c r="H3576" s="57"/>
      <c r="L3576" s="57"/>
    </row>
    <row r="3577" spans="8:12" s="58" customFormat="1" ht="12.75">
      <c r="H3577" s="57"/>
      <c r="L3577" s="57"/>
    </row>
    <row r="3578" spans="8:12" s="58" customFormat="1" ht="12.75">
      <c r="H3578" s="57"/>
      <c r="L3578" s="57"/>
    </row>
    <row r="3579" spans="8:12" s="58" customFormat="1" ht="12.75">
      <c r="H3579" s="57"/>
      <c r="L3579" s="57"/>
    </row>
    <row r="3580" spans="8:12" s="58" customFormat="1" ht="12.75">
      <c r="H3580" s="57"/>
      <c r="L3580" s="57"/>
    </row>
    <row r="3581" spans="8:12" s="58" customFormat="1" ht="12.75">
      <c r="H3581" s="57"/>
      <c r="L3581" s="57"/>
    </row>
    <row r="3582" spans="8:12" s="58" customFormat="1" ht="12.75">
      <c r="H3582" s="57"/>
      <c r="L3582" s="57"/>
    </row>
    <row r="3583" spans="8:12" s="58" customFormat="1" ht="12.75">
      <c r="H3583" s="57"/>
      <c r="L3583" s="57"/>
    </row>
    <row r="3584" spans="8:12" s="58" customFormat="1" ht="12.75">
      <c r="H3584" s="57"/>
      <c r="L3584" s="57"/>
    </row>
    <row r="3585" spans="8:12" s="58" customFormat="1" ht="12.75">
      <c r="H3585" s="57"/>
      <c r="L3585" s="57"/>
    </row>
    <row r="3586" spans="8:12" s="58" customFormat="1" ht="12.75">
      <c r="H3586" s="57"/>
      <c r="L3586" s="57"/>
    </row>
    <row r="3587" spans="8:12" s="58" customFormat="1" ht="12.75">
      <c r="H3587" s="57"/>
      <c r="L3587" s="57"/>
    </row>
    <row r="3588" spans="8:12" s="58" customFormat="1" ht="12.75">
      <c r="H3588" s="57"/>
      <c r="L3588" s="57"/>
    </row>
    <row r="3589" spans="8:12" s="58" customFormat="1" ht="12.75">
      <c r="H3589" s="57"/>
      <c r="L3589" s="57"/>
    </row>
    <row r="3590" spans="8:12" s="58" customFormat="1" ht="12.75">
      <c r="H3590" s="57"/>
      <c r="L3590" s="57"/>
    </row>
    <row r="3591" spans="8:12" s="58" customFormat="1" ht="12.75">
      <c r="H3591" s="57"/>
      <c r="L3591" s="57"/>
    </row>
    <row r="3592" spans="8:12" s="58" customFormat="1" ht="12.75">
      <c r="H3592" s="57"/>
      <c r="L3592" s="57"/>
    </row>
    <row r="3593" spans="8:12" s="58" customFormat="1" ht="12.75">
      <c r="H3593" s="57"/>
      <c r="L3593" s="57"/>
    </row>
    <row r="3594" spans="8:12" s="58" customFormat="1" ht="12.75">
      <c r="H3594" s="57"/>
      <c r="L3594" s="57"/>
    </row>
    <row r="3595" spans="8:12" s="58" customFormat="1" ht="12.75">
      <c r="H3595" s="57"/>
      <c r="L3595" s="57"/>
    </row>
    <row r="3596" spans="8:12" s="58" customFormat="1" ht="12.75">
      <c r="H3596" s="57"/>
      <c r="L3596" s="57"/>
    </row>
    <row r="3597" spans="8:12" s="58" customFormat="1" ht="12.75">
      <c r="H3597" s="57"/>
      <c r="L3597" s="57"/>
    </row>
    <row r="3598" spans="8:12" s="58" customFormat="1" ht="12.75">
      <c r="H3598" s="57"/>
      <c r="L3598" s="57"/>
    </row>
    <row r="3599" spans="8:12" s="58" customFormat="1" ht="12.75">
      <c r="H3599" s="57"/>
      <c r="L3599" s="57"/>
    </row>
    <row r="3600" spans="8:12" s="58" customFormat="1" ht="12.75">
      <c r="H3600" s="57"/>
      <c r="L3600" s="57"/>
    </row>
    <row r="3601" spans="8:12" s="58" customFormat="1" ht="12.75">
      <c r="H3601" s="57"/>
      <c r="L3601" s="57"/>
    </row>
    <row r="3602" spans="8:12" s="58" customFormat="1" ht="12.75">
      <c r="H3602" s="57"/>
      <c r="L3602" s="57"/>
    </row>
    <row r="3603" spans="8:12" s="58" customFormat="1" ht="12.75">
      <c r="H3603" s="57"/>
      <c r="L3603" s="57"/>
    </row>
    <row r="3604" spans="8:12" s="58" customFormat="1" ht="12.75">
      <c r="H3604" s="57"/>
      <c r="L3604" s="57"/>
    </row>
    <row r="3605" spans="8:12" s="58" customFormat="1" ht="12.75">
      <c r="H3605" s="57"/>
      <c r="L3605" s="57"/>
    </row>
    <row r="3606" spans="8:12" s="58" customFormat="1" ht="12.75">
      <c r="H3606" s="57"/>
      <c r="L3606" s="57"/>
    </row>
    <row r="3607" spans="8:12" s="58" customFormat="1" ht="12.75">
      <c r="H3607" s="57"/>
      <c r="L3607" s="57"/>
    </row>
    <row r="3608" spans="8:12" s="58" customFormat="1" ht="12.75">
      <c r="H3608" s="57"/>
      <c r="L3608" s="57"/>
    </row>
    <row r="3609" spans="8:12" s="58" customFormat="1" ht="12.75">
      <c r="H3609" s="57"/>
      <c r="L3609" s="57"/>
    </row>
    <row r="3610" spans="8:12" s="58" customFormat="1" ht="12.75">
      <c r="H3610" s="57"/>
      <c r="L3610" s="57"/>
    </row>
    <row r="3611" spans="8:12" s="58" customFormat="1" ht="12.75">
      <c r="H3611" s="57"/>
      <c r="L3611" s="57"/>
    </row>
    <row r="3612" spans="8:12" s="58" customFormat="1" ht="12.75">
      <c r="H3612" s="57"/>
      <c r="L3612" s="57"/>
    </row>
    <row r="3613" spans="8:12" s="58" customFormat="1" ht="12.75">
      <c r="H3613" s="57"/>
      <c r="L3613" s="57"/>
    </row>
    <row r="3614" spans="8:12" s="58" customFormat="1" ht="12.75">
      <c r="H3614" s="57"/>
      <c r="L3614" s="57"/>
    </row>
    <row r="3615" spans="8:12" s="58" customFormat="1" ht="12.75">
      <c r="H3615" s="57"/>
      <c r="L3615" s="57"/>
    </row>
    <row r="3616" spans="8:12" s="58" customFormat="1" ht="12.75">
      <c r="H3616" s="57"/>
      <c r="L3616" s="57"/>
    </row>
    <row r="3617" spans="8:12" s="58" customFormat="1" ht="12.75">
      <c r="H3617" s="57"/>
      <c r="L3617" s="57"/>
    </row>
    <row r="3618" spans="8:12" s="58" customFormat="1" ht="12.75">
      <c r="H3618" s="57"/>
      <c r="L3618" s="57"/>
    </row>
    <row r="3619" spans="8:12" s="58" customFormat="1" ht="12.75">
      <c r="H3619" s="57"/>
      <c r="L3619" s="57"/>
    </row>
    <row r="3620" spans="8:12" s="58" customFormat="1" ht="12.75">
      <c r="H3620" s="57"/>
      <c r="L3620" s="57"/>
    </row>
    <row r="3621" spans="8:12" s="58" customFormat="1" ht="12.75">
      <c r="H3621" s="57"/>
      <c r="L3621" s="57"/>
    </row>
    <row r="3622" spans="8:12" s="58" customFormat="1" ht="12.75">
      <c r="H3622" s="57"/>
      <c r="L3622" s="57"/>
    </row>
    <row r="3623" spans="8:12" s="58" customFormat="1" ht="12.75">
      <c r="H3623" s="57"/>
      <c r="L3623" s="57"/>
    </row>
    <row r="3624" spans="8:12" s="58" customFormat="1" ht="12.75">
      <c r="H3624" s="57"/>
      <c r="L3624" s="57"/>
    </row>
    <row r="3625" spans="8:12" s="58" customFormat="1" ht="12.75">
      <c r="H3625" s="57"/>
      <c r="L3625" s="57"/>
    </row>
    <row r="3626" spans="8:12" s="58" customFormat="1" ht="12.75">
      <c r="H3626" s="57"/>
      <c r="L3626" s="57"/>
    </row>
    <row r="3627" spans="8:12" s="58" customFormat="1" ht="12.75">
      <c r="H3627" s="57"/>
      <c r="L3627" s="57"/>
    </row>
    <row r="3628" spans="8:12" s="58" customFormat="1" ht="12.75">
      <c r="H3628" s="57"/>
      <c r="L3628" s="57"/>
    </row>
    <row r="3629" spans="8:12" s="58" customFormat="1" ht="12.75">
      <c r="H3629" s="57"/>
      <c r="L3629" s="57"/>
    </row>
    <row r="3630" spans="8:12" s="58" customFormat="1" ht="12.75">
      <c r="H3630" s="57"/>
      <c r="L3630" s="57"/>
    </row>
    <row r="3631" spans="8:12" s="58" customFormat="1" ht="12.75">
      <c r="H3631" s="57"/>
      <c r="L3631" s="57"/>
    </row>
    <row r="3632" spans="8:12" s="58" customFormat="1" ht="12.75">
      <c r="H3632" s="57"/>
      <c r="L3632" s="57"/>
    </row>
    <row r="3633" spans="8:12" s="58" customFormat="1" ht="12.75">
      <c r="H3633" s="57"/>
      <c r="L3633" s="57"/>
    </row>
    <row r="3634" spans="8:12" s="58" customFormat="1" ht="12.75">
      <c r="H3634" s="57"/>
      <c r="L3634" s="57"/>
    </row>
    <row r="3635" spans="8:12" s="58" customFormat="1" ht="12.75">
      <c r="H3635" s="57"/>
      <c r="L3635" s="57"/>
    </row>
    <row r="3636" spans="8:12" s="58" customFormat="1" ht="12.75">
      <c r="H3636" s="57"/>
      <c r="L3636" s="57"/>
    </row>
    <row r="3637" spans="8:12" s="58" customFormat="1" ht="12.75">
      <c r="H3637" s="57"/>
      <c r="L3637" s="57"/>
    </row>
    <row r="3638" spans="8:12" s="58" customFormat="1" ht="12.75">
      <c r="H3638" s="57"/>
      <c r="L3638" s="57"/>
    </row>
    <row r="3639" spans="8:12" s="58" customFormat="1" ht="12.75">
      <c r="H3639" s="57"/>
      <c r="L3639" s="57"/>
    </row>
    <row r="3640" spans="8:12" s="58" customFormat="1" ht="12.75">
      <c r="H3640" s="57"/>
      <c r="L3640" s="57"/>
    </row>
    <row r="3641" spans="8:12" s="58" customFormat="1" ht="12.75">
      <c r="H3641" s="57"/>
      <c r="L3641" s="57"/>
    </row>
    <row r="3642" spans="8:12" s="58" customFormat="1" ht="12.75">
      <c r="H3642" s="57"/>
      <c r="L3642" s="57"/>
    </row>
    <row r="3643" spans="8:12" s="58" customFormat="1" ht="12.75">
      <c r="H3643" s="57"/>
      <c r="L3643" s="57"/>
    </row>
    <row r="3644" spans="8:12" s="58" customFormat="1" ht="12.75">
      <c r="H3644" s="57"/>
      <c r="L3644" s="57"/>
    </row>
    <row r="3645" spans="8:12" s="58" customFormat="1" ht="12.75">
      <c r="H3645" s="57"/>
      <c r="L3645" s="57"/>
    </row>
    <row r="3646" spans="8:12" s="58" customFormat="1" ht="12.75">
      <c r="H3646" s="57"/>
      <c r="L3646" s="57"/>
    </row>
    <row r="3647" spans="8:12" s="58" customFormat="1" ht="12.75">
      <c r="H3647" s="57"/>
      <c r="L3647" s="57"/>
    </row>
    <row r="3648" spans="8:12" s="58" customFormat="1" ht="12.75">
      <c r="H3648" s="57"/>
      <c r="L3648" s="57"/>
    </row>
    <row r="3649" spans="8:12" s="58" customFormat="1" ht="12.75">
      <c r="H3649" s="57"/>
      <c r="L3649" s="57"/>
    </row>
    <row r="3650" spans="8:12" s="58" customFormat="1" ht="12.75">
      <c r="H3650" s="57"/>
      <c r="L3650" s="57"/>
    </row>
    <row r="3651" spans="8:12" s="58" customFormat="1" ht="12.75">
      <c r="H3651" s="57"/>
      <c r="L3651" s="57"/>
    </row>
    <row r="3652" spans="8:12" s="58" customFormat="1" ht="12.75">
      <c r="H3652" s="57"/>
      <c r="L3652" s="57"/>
    </row>
    <row r="3653" spans="8:12" s="58" customFormat="1" ht="12.75">
      <c r="H3653" s="57"/>
      <c r="L3653" s="57"/>
    </row>
    <row r="3654" spans="8:12" s="58" customFormat="1" ht="12.75">
      <c r="H3654" s="57"/>
      <c r="L3654" s="57"/>
    </row>
    <row r="3655" spans="8:12" s="58" customFormat="1" ht="12.75">
      <c r="H3655" s="57"/>
      <c r="L3655" s="57"/>
    </row>
    <row r="3656" spans="8:12" s="58" customFormat="1" ht="12.75">
      <c r="H3656" s="57"/>
      <c r="L3656" s="57"/>
    </row>
    <row r="3657" spans="8:12" s="58" customFormat="1" ht="12.75">
      <c r="H3657" s="57"/>
      <c r="L3657" s="57"/>
    </row>
    <row r="3658" spans="8:12" s="58" customFormat="1" ht="12.75">
      <c r="H3658" s="57"/>
      <c r="L3658" s="57"/>
    </row>
    <row r="3659" spans="8:12" s="58" customFormat="1" ht="12.75">
      <c r="H3659" s="57"/>
      <c r="L3659" s="57"/>
    </row>
    <row r="3660" spans="8:12" s="58" customFormat="1" ht="12.75">
      <c r="H3660" s="57"/>
      <c r="L3660" s="57"/>
    </row>
    <row r="3661" spans="8:12" s="58" customFormat="1" ht="12.75">
      <c r="H3661" s="57"/>
      <c r="L3661" s="57"/>
    </row>
    <row r="3662" spans="8:12" s="58" customFormat="1" ht="12.75">
      <c r="H3662" s="57"/>
      <c r="L3662" s="57"/>
    </row>
    <row r="3663" spans="8:12" s="58" customFormat="1" ht="12.75">
      <c r="H3663" s="57"/>
      <c r="L3663" s="57"/>
    </row>
    <row r="3664" spans="8:12" s="58" customFormat="1" ht="12.75">
      <c r="H3664" s="57"/>
      <c r="L3664" s="57"/>
    </row>
    <row r="3665" spans="8:12" s="58" customFormat="1" ht="12.75">
      <c r="H3665" s="57"/>
      <c r="L3665" s="57"/>
    </row>
    <row r="3666" spans="8:12" s="58" customFormat="1" ht="12.75">
      <c r="H3666" s="57"/>
      <c r="L3666" s="57"/>
    </row>
    <row r="3667" spans="8:12" s="58" customFormat="1" ht="12.75">
      <c r="H3667" s="57"/>
      <c r="L3667" s="57"/>
    </row>
    <row r="3668" spans="8:12" s="58" customFormat="1" ht="12.75">
      <c r="H3668" s="57"/>
      <c r="L3668" s="57"/>
    </row>
    <row r="3669" spans="8:12" s="58" customFormat="1" ht="12.75">
      <c r="H3669" s="57"/>
      <c r="L3669" s="57"/>
    </row>
    <row r="3670" spans="8:12" s="58" customFormat="1" ht="12.75">
      <c r="H3670" s="57"/>
      <c r="L3670" s="57"/>
    </row>
    <row r="3671" spans="8:12" s="58" customFormat="1" ht="12.75">
      <c r="H3671" s="57"/>
      <c r="L3671" s="57"/>
    </row>
    <row r="3672" spans="8:12" s="58" customFormat="1" ht="12.75">
      <c r="H3672" s="57"/>
      <c r="L3672" s="57"/>
    </row>
    <row r="3673" spans="8:12" s="58" customFormat="1" ht="12.75">
      <c r="H3673" s="57"/>
      <c r="L3673" s="57"/>
    </row>
    <row r="3674" spans="8:12" s="58" customFormat="1" ht="12.75">
      <c r="H3674" s="57"/>
      <c r="L3674" s="57"/>
    </row>
    <row r="3675" spans="8:12" s="58" customFormat="1" ht="12.75">
      <c r="H3675" s="57"/>
      <c r="L3675" s="57"/>
    </row>
    <row r="3676" spans="8:12" s="58" customFormat="1" ht="12.75">
      <c r="H3676" s="57"/>
      <c r="L3676" s="57"/>
    </row>
    <row r="3677" spans="8:12" s="58" customFormat="1" ht="12.75">
      <c r="H3677" s="57"/>
      <c r="L3677" s="57"/>
    </row>
    <row r="3678" spans="8:12" s="58" customFormat="1" ht="12.75">
      <c r="H3678" s="57"/>
      <c r="L3678" s="57"/>
    </row>
    <row r="3679" spans="8:12" s="58" customFormat="1" ht="12.75">
      <c r="H3679" s="57"/>
      <c r="L3679" s="57"/>
    </row>
    <row r="3680" spans="8:12" s="58" customFormat="1" ht="12.75">
      <c r="H3680" s="57"/>
      <c r="L3680" s="57"/>
    </row>
    <row r="3681" spans="8:12" s="58" customFormat="1" ht="12.75">
      <c r="H3681" s="57"/>
      <c r="L3681" s="57"/>
    </row>
    <row r="3682" spans="8:12" s="58" customFormat="1" ht="12.75">
      <c r="H3682" s="57"/>
      <c r="L3682" s="57"/>
    </row>
    <row r="3683" spans="8:12" s="58" customFormat="1" ht="12.75">
      <c r="H3683" s="57"/>
      <c r="L3683" s="57"/>
    </row>
    <row r="3684" spans="8:12" s="58" customFormat="1" ht="12.75">
      <c r="H3684" s="57"/>
      <c r="L3684" s="57"/>
    </row>
    <row r="3685" spans="8:12" s="58" customFormat="1" ht="12.75">
      <c r="H3685" s="57"/>
      <c r="L3685" s="57"/>
    </row>
    <row r="3686" spans="8:12" s="58" customFormat="1" ht="12.75">
      <c r="H3686" s="57"/>
      <c r="L3686" s="57"/>
    </row>
    <row r="3687" spans="8:12" s="58" customFormat="1" ht="12.75">
      <c r="H3687" s="57"/>
      <c r="L3687" s="57"/>
    </row>
    <row r="3688" spans="8:12" s="58" customFormat="1" ht="12.75">
      <c r="H3688" s="57"/>
      <c r="L3688" s="57"/>
    </row>
    <row r="3689" spans="8:12" s="58" customFormat="1" ht="12.75">
      <c r="H3689" s="57"/>
      <c r="L3689" s="57"/>
    </row>
    <row r="3690" spans="8:12" s="58" customFormat="1" ht="12.75">
      <c r="H3690" s="57"/>
      <c r="L3690" s="57"/>
    </row>
    <row r="3691" spans="8:12" s="58" customFormat="1" ht="12.75">
      <c r="H3691" s="57"/>
      <c r="L3691" s="57"/>
    </row>
    <row r="3692" spans="8:12" s="58" customFormat="1" ht="12.75">
      <c r="H3692" s="57"/>
      <c r="L3692" s="57"/>
    </row>
    <row r="3693" spans="8:12" s="58" customFormat="1" ht="12.75">
      <c r="H3693" s="57"/>
      <c r="L3693" s="57"/>
    </row>
    <row r="3694" spans="8:12" s="58" customFormat="1" ht="12.75">
      <c r="H3694" s="57"/>
      <c r="L3694" s="57"/>
    </row>
    <row r="3695" spans="8:12" s="58" customFormat="1" ht="12.75">
      <c r="H3695" s="57"/>
      <c r="L3695" s="57"/>
    </row>
    <row r="3696" spans="8:12" s="58" customFormat="1" ht="12.75">
      <c r="H3696" s="57"/>
      <c r="L3696" s="57"/>
    </row>
    <row r="3697" spans="8:12" s="58" customFormat="1" ht="12.75">
      <c r="H3697" s="57"/>
      <c r="L3697" s="57"/>
    </row>
    <row r="3698" spans="8:12" s="58" customFormat="1" ht="12.75">
      <c r="H3698" s="57"/>
      <c r="L3698" s="57"/>
    </row>
    <row r="3699" spans="8:12" s="58" customFormat="1" ht="12.75">
      <c r="H3699" s="57"/>
      <c r="L3699" s="57"/>
    </row>
    <row r="3700" spans="8:12" s="58" customFormat="1" ht="12.75">
      <c r="H3700" s="57"/>
      <c r="L3700" s="57"/>
    </row>
    <row r="3701" spans="8:12" s="58" customFormat="1" ht="12.75">
      <c r="H3701" s="57"/>
      <c r="L3701" s="57"/>
    </row>
    <row r="3702" spans="8:12" s="58" customFormat="1" ht="12.75">
      <c r="H3702" s="57"/>
      <c r="L3702" s="57"/>
    </row>
    <row r="3703" spans="8:12" s="58" customFormat="1" ht="12.75">
      <c r="H3703" s="57"/>
      <c r="L3703" s="57"/>
    </row>
    <row r="3704" spans="8:12" s="58" customFormat="1" ht="12.75">
      <c r="H3704" s="57"/>
      <c r="L3704" s="57"/>
    </row>
    <row r="3705" spans="8:12" s="58" customFormat="1" ht="12.75">
      <c r="H3705" s="57"/>
      <c r="L3705" s="57"/>
    </row>
    <row r="3706" spans="8:12" s="58" customFormat="1" ht="12.75">
      <c r="H3706" s="57"/>
      <c r="L3706" s="57"/>
    </row>
    <row r="3707" spans="8:12" s="58" customFormat="1" ht="12.75">
      <c r="H3707" s="57"/>
      <c r="L3707" s="57"/>
    </row>
    <row r="3708" spans="8:12" s="58" customFormat="1" ht="12.75">
      <c r="H3708" s="57"/>
      <c r="L3708" s="57"/>
    </row>
    <row r="3709" spans="8:12" s="58" customFormat="1" ht="12.75">
      <c r="H3709" s="57"/>
      <c r="L3709" s="57"/>
    </row>
    <row r="3710" spans="8:12" s="58" customFormat="1" ht="12.75">
      <c r="H3710" s="57"/>
      <c r="L3710" s="57"/>
    </row>
    <row r="3711" spans="8:12" s="58" customFormat="1" ht="12.75">
      <c r="H3711" s="57"/>
      <c r="L3711" s="57"/>
    </row>
    <row r="3712" spans="8:12" s="58" customFormat="1" ht="12.75">
      <c r="H3712" s="57"/>
      <c r="L3712" s="57"/>
    </row>
    <row r="3713" spans="8:12" s="58" customFormat="1" ht="12.75">
      <c r="H3713" s="57"/>
      <c r="L3713" s="57"/>
    </row>
    <row r="3714" spans="8:12" s="58" customFormat="1" ht="12.75">
      <c r="H3714" s="57"/>
      <c r="L3714" s="57"/>
    </row>
    <row r="3715" spans="8:12" s="58" customFormat="1" ht="12.75">
      <c r="H3715" s="57"/>
      <c r="L3715" s="57"/>
    </row>
    <row r="3716" spans="8:12" s="58" customFormat="1" ht="12.75">
      <c r="H3716" s="57"/>
      <c r="L3716" s="57"/>
    </row>
    <row r="3717" spans="8:12" s="58" customFormat="1" ht="12.75">
      <c r="H3717" s="57"/>
      <c r="L3717" s="57"/>
    </row>
    <row r="3718" spans="8:12" s="58" customFormat="1" ht="12.75">
      <c r="H3718" s="57"/>
      <c r="L3718" s="57"/>
    </row>
    <row r="3719" spans="8:12" s="58" customFormat="1" ht="12.75">
      <c r="H3719" s="57"/>
      <c r="L3719" s="57"/>
    </row>
    <row r="3720" spans="8:12" s="58" customFormat="1" ht="12.75">
      <c r="H3720" s="57"/>
      <c r="L3720" s="57"/>
    </row>
    <row r="3721" spans="8:12" s="58" customFormat="1" ht="12.75">
      <c r="H3721" s="57"/>
      <c r="L3721" s="57"/>
    </row>
    <row r="3722" spans="8:12" s="58" customFormat="1" ht="12.75">
      <c r="H3722" s="57"/>
      <c r="L3722" s="57"/>
    </row>
    <row r="3723" spans="8:12" s="58" customFormat="1" ht="12.75">
      <c r="H3723" s="57"/>
      <c r="L3723" s="57"/>
    </row>
    <row r="3724" spans="8:12" s="58" customFormat="1" ht="12.75">
      <c r="H3724" s="57"/>
      <c r="L3724" s="57"/>
    </row>
    <row r="3725" spans="8:12" s="58" customFormat="1" ht="12.75">
      <c r="H3725" s="57"/>
      <c r="L3725" s="57"/>
    </row>
    <row r="3726" spans="8:12" s="58" customFormat="1" ht="12.75">
      <c r="H3726" s="57"/>
      <c r="L3726" s="57"/>
    </row>
    <row r="3727" spans="8:12" s="58" customFormat="1" ht="12.75">
      <c r="H3727" s="57"/>
      <c r="L3727" s="57"/>
    </row>
    <row r="3728" spans="8:12" s="58" customFormat="1" ht="12.75">
      <c r="H3728" s="57"/>
      <c r="L3728" s="57"/>
    </row>
    <row r="3729" spans="8:12" s="58" customFormat="1" ht="12.75">
      <c r="H3729" s="57"/>
      <c r="L3729" s="57"/>
    </row>
    <row r="3730" spans="8:12" s="58" customFormat="1" ht="12.75">
      <c r="H3730" s="57"/>
      <c r="L3730" s="57"/>
    </row>
    <row r="3731" spans="8:12" s="58" customFormat="1" ht="12.75">
      <c r="H3731" s="57"/>
      <c r="L3731" s="57"/>
    </row>
    <row r="3732" spans="8:12" s="58" customFormat="1" ht="12.75">
      <c r="H3732" s="57"/>
      <c r="L3732" s="57"/>
    </row>
    <row r="3733" spans="8:12" s="58" customFormat="1" ht="12.75">
      <c r="H3733" s="57"/>
      <c r="L3733" s="57"/>
    </row>
    <row r="3734" spans="8:12" s="58" customFormat="1" ht="12.75">
      <c r="H3734" s="57"/>
      <c r="L3734" s="57"/>
    </row>
    <row r="3735" spans="8:12" s="58" customFormat="1" ht="12.75">
      <c r="H3735" s="57"/>
      <c r="L3735" s="57"/>
    </row>
    <row r="3736" spans="8:12" s="58" customFormat="1" ht="12.75">
      <c r="H3736" s="57"/>
      <c r="L3736" s="57"/>
    </row>
    <row r="3737" spans="8:12" s="58" customFormat="1" ht="12.75">
      <c r="H3737" s="57"/>
      <c r="L3737" s="57"/>
    </row>
    <row r="3738" spans="8:12" s="58" customFormat="1" ht="12.75">
      <c r="H3738" s="57"/>
      <c r="L3738" s="57"/>
    </row>
    <row r="3739" spans="8:12" s="58" customFormat="1" ht="12.75">
      <c r="H3739" s="57"/>
      <c r="L3739" s="57"/>
    </row>
    <row r="3740" spans="8:12" s="58" customFormat="1" ht="12.75">
      <c r="H3740" s="57"/>
      <c r="L3740" s="57"/>
    </row>
    <row r="3741" spans="8:12" s="58" customFormat="1" ht="12.75">
      <c r="H3741" s="57"/>
      <c r="L3741" s="57"/>
    </row>
    <row r="3742" spans="8:12" s="58" customFormat="1" ht="12.75">
      <c r="H3742" s="57"/>
      <c r="L3742" s="57"/>
    </row>
    <row r="3743" spans="8:12" s="58" customFormat="1" ht="12.75">
      <c r="H3743" s="57"/>
      <c r="L3743" s="57"/>
    </row>
    <row r="3744" spans="8:12" s="58" customFormat="1" ht="12.75">
      <c r="H3744" s="57"/>
      <c r="L3744" s="57"/>
    </row>
    <row r="3745" spans="8:12" s="58" customFormat="1" ht="12.75">
      <c r="H3745" s="57"/>
      <c r="L3745" s="57"/>
    </row>
    <row r="3746" spans="8:12" s="58" customFormat="1" ht="12.75">
      <c r="H3746" s="57"/>
      <c r="L3746" s="57"/>
    </row>
    <row r="3747" spans="8:12" s="58" customFormat="1" ht="12.75">
      <c r="H3747" s="57"/>
      <c r="L3747" s="57"/>
    </row>
    <row r="3748" spans="8:12" s="58" customFormat="1" ht="12.75">
      <c r="H3748" s="57"/>
      <c r="L3748" s="57"/>
    </row>
    <row r="3749" spans="8:12" s="58" customFormat="1" ht="12.75">
      <c r="H3749" s="57"/>
      <c r="L3749" s="57"/>
    </row>
    <row r="3750" spans="8:12" s="58" customFormat="1" ht="12.75">
      <c r="H3750" s="57"/>
      <c r="L3750" s="57"/>
    </row>
    <row r="3751" spans="8:12" s="58" customFormat="1" ht="12.75">
      <c r="H3751" s="57"/>
      <c r="L3751" s="57"/>
    </row>
    <row r="3752" spans="8:12" s="58" customFormat="1" ht="12.75">
      <c r="H3752" s="57"/>
      <c r="L3752" s="57"/>
    </row>
    <row r="3753" spans="8:12" s="58" customFormat="1" ht="12.75">
      <c r="H3753" s="57"/>
      <c r="L3753" s="57"/>
    </row>
    <row r="3754" spans="8:12" s="58" customFormat="1" ht="12.75">
      <c r="H3754" s="57"/>
      <c r="L3754" s="57"/>
    </row>
    <row r="3755" spans="8:12" s="58" customFormat="1" ht="12.75">
      <c r="H3755" s="57"/>
      <c r="L3755" s="57"/>
    </row>
    <row r="3756" spans="8:12" s="58" customFormat="1" ht="12.75">
      <c r="H3756" s="57"/>
      <c r="L3756" s="57"/>
    </row>
    <row r="3757" spans="8:12" s="58" customFormat="1" ht="12.75">
      <c r="H3757" s="57"/>
      <c r="L3757" s="57"/>
    </row>
    <row r="3758" spans="8:12" s="58" customFormat="1" ht="12.75">
      <c r="H3758" s="57"/>
      <c r="L3758" s="57"/>
    </row>
    <row r="3759" spans="8:12" s="58" customFormat="1" ht="12.75">
      <c r="H3759" s="57"/>
      <c r="L3759" s="57"/>
    </row>
    <row r="3760" spans="8:12" s="58" customFormat="1" ht="12.75">
      <c r="H3760" s="57"/>
      <c r="L3760" s="57"/>
    </row>
    <row r="3761" spans="8:12" s="58" customFormat="1" ht="12.75">
      <c r="H3761" s="57"/>
      <c r="L3761" s="57"/>
    </row>
    <row r="3762" spans="8:12" s="58" customFormat="1" ht="12.75">
      <c r="H3762" s="57"/>
      <c r="L3762" s="57"/>
    </row>
    <row r="3763" spans="8:12" s="58" customFormat="1" ht="12.75">
      <c r="H3763" s="57"/>
      <c r="L3763" s="57"/>
    </row>
    <row r="3764" spans="8:12" s="58" customFormat="1" ht="12.75">
      <c r="H3764" s="57"/>
      <c r="L3764" s="57"/>
    </row>
    <row r="3765" spans="8:12" s="58" customFormat="1" ht="12.75">
      <c r="H3765" s="57"/>
      <c r="L3765" s="57"/>
    </row>
    <row r="3766" spans="8:12" s="58" customFormat="1" ht="12.75">
      <c r="H3766" s="57"/>
      <c r="L3766" s="57"/>
    </row>
    <row r="3767" spans="8:12" s="58" customFormat="1" ht="12.75">
      <c r="H3767" s="57"/>
      <c r="L3767" s="57"/>
    </row>
    <row r="3768" spans="8:12" s="58" customFormat="1" ht="12.75">
      <c r="H3768" s="57"/>
      <c r="L3768" s="57"/>
    </row>
    <row r="3769" spans="8:12" s="58" customFormat="1" ht="12.75">
      <c r="H3769" s="57"/>
      <c r="L3769" s="57"/>
    </row>
    <row r="3770" spans="8:12" s="58" customFormat="1" ht="12.75">
      <c r="H3770" s="57"/>
      <c r="L3770" s="57"/>
    </row>
    <row r="3771" spans="8:12" s="58" customFormat="1" ht="12.75">
      <c r="H3771" s="57"/>
      <c r="L3771" s="57"/>
    </row>
    <row r="3772" spans="8:12" s="58" customFormat="1" ht="12.75">
      <c r="H3772" s="57"/>
      <c r="L3772" s="57"/>
    </row>
    <row r="3773" spans="8:12" s="58" customFormat="1" ht="12.75">
      <c r="H3773" s="57"/>
      <c r="L3773" s="57"/>
    </row>
    <row r="3774" spans="8:12" s="58" customFormat="1" ht="12.75">
      <c r="H3774" s="57"/>
      <c r="L3774" s="57"/>
    </row>
    <row r="3775" spans="8:12" s="58" customFormat="1" ht="12.75">
      <c r="H3775" s="57"/>
      <c r="L3775" s="57"/>
    </row>
    <row r="3776" spans="8:12" s="58" customFormat="1" ht="12.75">
      <c r="H3776" s="57"/>
      <c r="L3776" s="57"/>
    </row>
    <row r="3777" spans="8:12" s="58" customFormat="1" ht="12.75">
      <c r="H3777" s="57"/>
      <c r="L3777" s="57"/>
    </row>
    <row r="3778" spans="8:12" s="58" customFormat="1" ht="12.75">
      <c r="H3778" s="57"/>
      <c r="L3778" s="57"/>
    </row>
    <row r="3779" spans="8:12" s="58" customFormat="1" ht="12.75">
      <c r="H3779" s="57"/>
      <c r="L3779" s="57"/>
    </row>
    <row r="3780" spans="8:12" s="58" customFormat="1" ht="12.75">
      <c r="H3780" s="57"/>
      <c r="L3780" s="57"/>
    </row>
    <row r="3781" spans="8:12" s="58" customFormat="1" ht="12.75">
      <c r="H3781" s="57"/>
      <c r="L3781" s="57"/>
    </row>
    <row r="3782" spans="8:12" s="58" customFormat="1" ht="12.75">
      <c r="H3782" s="57"/>
      <c r="L3782" s="57"/>
    </row>
    <row r="3783" spans="8:12" s="58" customFormat="1" ht="12.75">
      <c r="H3783" s="57"/>
      <c r="L3783" s="57"/>
    </row>
    <row r="3784" spans="8:12" s="58" customFormat="1" ht="12.75">
      <c r="H3784" s="57"/>
      <c r="L3784" s="57"/>
    </row>
    <row r="3785" spans="8:12" s="58" customFormat="1" ht="12.75">
      <c r="H3785" s="57"/>
      <c r="L3785" s="57"/>
    </row>
    <row r="3786" spans="8:12" s="58" customFormat="1" ht="12.75">
      <c r="H3786" s="57"/>
      <c r="L3786" s="57"/>
    </row>
    <row r="3787" spans="8:12" s="58" customFormat="1" ht="12.75">
      <c r="H3787" s="57"/>
      <c r="L3787" s="57"/>
    </row>
    <row r="3788" spans="8:12" s="58" customFormat="1" ht="12.75">
      <c r="H3788" s="57"/>
      <c r="L3788" s="57"/>
    </row>
    <row r="3789" spans="8:12" s="58" customFormat="1" ht="12.75">
      <c r="H3789" s="57"/>
      <c r="L3789" s="57"/>
    </row>
    <row r="3790" spans="8:12" s="58" customFormat="1" ht="12.75">
      <c r="H3790" s="57"/>
      <c r="L3790" s="57"/>
    </row>
    <row r="3791" spans="8:12" s="58" customFormat="1" ht="12.75">
      <c r="H3791" s="57"/>
      <c r="L3791" s="57"/>
    </row>
    <row r="3792" spans="8:12" s="58" customFormat="1" ht="12.75">
      <c r="H3792" s="57"/>
      <c r="L3792" s="57"/>
    </row>
    <row r="3793" spans="8:12" s="58" customFormat="1" ht="12.75">
      <c r="H3793" s="57"/>
      <c r="L3793" s="57"/>
    </row>
    <row r="3794" spans="8:12" s="58" customFormat="1" ht="12.75">
      <c r="H3794" s="57"/>
      <c r="L3794" s="57"/>
    </row>
    <row r="3795" spans="8:12" s="58" customFormat="1" ht="12.75">
      <c r="H3795" s="57"/>
      <c r="L3795" s="57"/>
    </row>
    <row r="3796" spans="8:12" s="58" customFormat="1" ht="12.75">
      <c r="H3796" s="57"/>
      <c r="L3796" s="57"/>
    </row>
    <row r="3797" spans="8:12" s="58" customFormat="1" ht="12.75">
      <c r="H3797" s="57"/>
      <c r="L3797" s="57"/>
    </row>
    <row r="3798" spans="8:12" s="58" customFormat="1" ht="12.75">
      <c r="H3798" s="57"/>
      <c r="L3798" s="57"/>
    </row>
    <row r="3799" spans="8:12" s="58" customFormat="1" ht="12.75">
      <c r="H3799" s="57"/>
      <c r="L3799" s="57"/>
    </row>
    <row r="3800" spans="8:12" s="58" customFormat="1" ht="12.75">
      <c r="H3800" s="57"/>
      <c r="L3800" s="57"/>
    </row>
    <row r="3801" spans="8:12" s="58" customFormat="1" ht="12.75">
      <c r="H3801" s="57"/>
      <c r="L3801" s="57"/>
    </row>
    <row r="3802" spans="8:12" s="58" customFormat="1" ht="12.75">
      <c r="H3802" s="57"/>
      <c r="L3802" s="57"/>
    </row>
    <row r="3803" spans="8:12" s="58" customFormat="1" ht="12.75">
      <c r="H3803" s="57"/>
      <c r="L3803" s="57"/>
    </row>
    <row r="3804" spans="8:12" s="58" customFormat="1" ht="12.75">
      <c r="H3804" s="57"/>
      <c r="L3804" s="57"/>
    </row>
    <row r="3805" spans="8:12" s="58" customFormat="1" ht="12.75">
      <c r="H3805" s="57"/>
      <c r="L3805" s="57"/>
    </row>
    <row r="3806" spans="8:12" s="58" customFormat="1" ht="12.75">
      <c r="H3806" s="57"/>
      <c r="L3806" s="57"/>
    </row>
    <row r="3807" spans="8:12" s="58" customFormat="1" ht="12.75">
      <c r="H3807" s="57"/>
      <c r="L3807" s="57"/>
    </row>
    <row r="3808" spans="8:12" s="58" customFormat="1" ht="12.75">
      <c r="H3808" s="57"/>
      <c r="L3808" s="57"/>
    </row>
    <row r="3809" spans="8:12" s="58" customFormat="1" ht="12.75">
      <c r="H3809" s="57"/>
      <c r="L3809" s="57"/>
    </row>
    <row r="3810" spans="8:12" s="58" customFormat="1" ht="12.75">
      <c r="H3810" s="57"/>
      <c r="L3810" s="57"/>
    </row>
    <row r="3811" spans="8:12" s="58" customFormat="1" ht="12.75">
      <c r="H3811" s="57"/>
      <c r="L3811" s="57"/>
    </row>
    <row r="3812" spans="8:12" s="58" customFormat="1" ht="12.75">
      <c r="H3812" s="57"/>
      <c r="L3812" s="57"/>
    </row>
    <row r="3813" spans="8:12" s="58" customFormat="1" ht="12.75">
      <c r="H3813" s="57"/>
      <c r="L3813" s="57"/>
    </row>
    <row r="3814" spans="8:12" s="58" customFormat="1" ht="12.75">
      <c r="H3814" s="57"/>
      <c r="L3814" s="57"/>
    </row>
    <row r="3815" spans="8:12" s="58" customFormat="1" ht="12.75">
      <c r="H3815" s="57"/>
      <c r="L3815" s="57"/>
    </row>
    <row r="3816" spans="8:12" s="58" customFormat="1" ht="12.75">
      <c r="H3816" s="57"/>
      <c r="L3816" s="57"/>
    </row>
    <row r="3817" spans="8:12" s="58" customFormat="1" ht="12.75">
      <c r="H3817" s="57"/>
      <c r="L3817" s="57"/>
    </row>
    <row r="3818" spans="8:12" s="58" customFormat="1" ht="12.75">
      <c r="H3818" s="57"/>
      <c r="L3818" s="57"/>
    </row>
    <row r="3819" spans="8:12" s="58" customFormat="1" ht="12.75">
      <c r="H3819" s="57"/>
      <c r="L3819" s="57"/>
    </row>
    <row r="3820" spans="8:12" s="58" customFormat="1" ht="12.75">
      <c r="H3820" s="57"/>
      <c r="L3820" s="57"/>
    </row>
    <row r="3821" spans="8:12" s="58" customFormat="1" ht="12.75">
      <c r="H3821" s="57"/>
      <c r="L3821" s="57"/>
    </row>
    <row r="3822" spans="8:12" s="58" customFormat="1" ht="12.75">
      <c r="H3822" s="57"/>
      <c r="L3822" s="57"/>
    </row>
    <row r="3823" spans="8:12" s="58" customFormat="1" ht="12.75">
      <c r="H3823" s="57"/>
      <c r="L3823" s="57"/>
    </row>
    <row r="3824" spans="8:12" s="58" customFormat="1" ht="12.75">
      <c r="H3824" s="57"/>
      <c r="L3824" s="57"/>
    </row>
    <row r="3825" spans="8:12" s="58" customFormat="1" ht="12.75">
      <c r="H3825" s="57"/>
      <c r="L3825" s="57"/>
    </row>
    <row r="3826" spans="8:12" s="58" customFormat="1" ht="12.75">
      <c r="H3826" s="57"/>
      <c r="L3826" s="57"/>
    </row>
    <row r="3827" spans="8:12" s="58" customFormat="1" ht="12.75">
      <c r="H3827" s="57"/>
      <c r="L3827" s="57"/>
    </row>
    <row r="3828" spans="8:12" s="58" customFormat="1" ht="12.75">
      <c r="H3828" s="57"/>
      <c r="L3828" s="57"/>
    </row>
    <row r="3829" spans="8:12" s="58" customFormat="1" ht="12.75">
      <c r="H3829" s="57"/>
      <c r="L3829" s="57"/>
    </row>
    <row r="3830" spans="8:12" s="58" customFormat="1" ht="12.75">
      <c r="H3830" s="57"/>
      <c r="L3830" s="57"/>
    </row>
    <row r="3831" spans="8:12" s="58" customFormat="1" ht="12.75">
      <c r="H3831" s="57"/>
      <c r="L3831" s="57"/>
    </row>
    <row r="3832" spans="8:12" s="58" customFormat="1" ht="12.75">
      <c r="H3832" s="57"/>
      <c r="L3832" s="57"/>
    </row>
    <row r="3833" spans="8:12" s="58" customFormat="1" ht="12.75">
      <c r="H3833" s="57"/>
      <c r="L3833" s="57"/>
    </row>
    <row r="3834" spans="8:12" s="58" customFormat="1" ht="12.75">
      <c r="H3834" s="57"/>
      <c r="L3834" s="57"/>
    </row>
    <row r="3835" spans="8:12" s="58" customFormat="1" ht="12.75">
      <c r="H3835" s="57"/>
      <c r="L3835" s="57"/>
    </row>
    <row r="3836" spans="8:12" s="58" customFormat="1" ht="12.75">
      <c r="H3836" s="57"/>
      <c r="L3836" s="57"/>
    </row>
    <row r="3837" spans="8:12" s="58" customFormat="1" ht="12.75">
      <c r="H3837" s="57"/>
      <c r="L3837" s="57"/>
    </row>
    <row r="3838" spans="8:12" s="58" customFormat="1" ht="12.75">
      <c r="H3838" s="57"/>
      <c r="L3838" s="57"/>
    </row>
    <row r="3839" spans="8:12" s="58" customFormat="1" ht="12.75">
      <c r="H3839" s="57"/>
      <c r="L3839" s="57"/>
    </row>
    <row r="3840" spans="8:12" s="58" customFormat="1" ht="12.75">
      <c r="H3840" s="57"/>
      <c r="L3840" s="57"/>
    </row>
    <row r="3841" spans="8:12" s="58" customFormat="1" ht="12.75">
      <c r="H3841" s="57"/>
      <c r="L3841" s="57"/>
    </row>
    <row r="3842" spans="8:12" s="58" customFormat="1" ht="12.75">
      <c r="H3842" s="57"/>
      <c r="L3842" s="57"/>
    </row>
    <row r="3843" spans="8:12" s="58" customFormat="1" ht="12.75">
      <c r="H3843" s="57"/>
      <c r="L3843" s="57"/>
    </row>
    <row r="3844" spans="8:12" s="58" customFormat="1" ht="12.75">
      <c r="H3844" s="57"/>
      <c r="L3844" s="57"/>
    </row>
    <row r="3845" spans="8:12" s="58" customFormat="1" ht="12.75">
      <c r="H3845" s="57"/>
      <c r="L3845" s="57"/>
    </row>
    <row r="3846" spans="8:12" s="58" customFormat="1" ht="12.75">
      <c r="H3846" s="57"/>
      <c r="L3846" s="57"/>
    </row>
    <row r="3847" spans="8:12" s="58" customFormat="1" ht="12.75">
      <c r="H3847" s="57"/>
      <c r="L3847" s="57"/>
    </row>
    <row r="3848" spans="8:12" s="58" customFormat="1" ht="12.75">
      <c r="H3848" s="57"/>
      <c r="L3848" s="57"/>
    </row>
    <row r="3849" spans="8:12" s="58" customFormat="1" ht="12.75">
      <c r="H3849" s="57"/>
      <c r="L3849" s="57"/>
    </row>
    <row r="3850" spans="8:12" s="58" customFormat="1" ht="12.75">
      <c r="H3850" s="57"/>
      <c r="L3850" s="57"/>
    </row>
    <row r="3851" spans="8:12" s="58" customFormat="1" ht="12.75">
      <c r="H3851" s="57"/>
      <c r="L3851" s="57"/>
    </row>
    <row r="3852" spans="8:12" s="58" customFormat="1" ht="12.75">
      <c r="H3852" s="57"/>
      <c r="L3852" s="57"/>
    </row>
    <row r="3853" spans="8:12" s="58" customFormat="1" ht="12.75">
      <c r="H3853" s="57"/>
      <c r="L3853" s="57"/>
    </row>
    <row r="3854" spans="8:12" s="58" customFormat="1" ht="12.75">
      <c r="H3854" s="57"/>
      <c r="L3854" s="57"/>
    </row>
    <row r="3855" spans="8:12" s="58" customFormat="1" ht="12.75">
      <c r="H3855" s="57"/>
      <c r="L3855" s="57"/>
    </row>
    <row r="3856" spans="8:12" s="58" customFormat="1" ht="12.75">
      <c r="H3856" s="57"/>
      <c r="L3856" s="57"/>
    </row>
    <row r="3857" spans="8:12" s="58" customFormat="1" ht="12.75">
      <c r="H3857" s="57"/>
      <c r="L3857" s="57"/>
    </row>
    <row r="3858" spans="8:12" s="58" customFormat="1" ht="12.75">
      <c r="H3858" s="57"/>
      <c r="L3858" s="57"/>
    </row>
    <row r="3859" spans="8:12" s="58" customFormat="1" ht="12.75">
      <c r="H3859" s="57"/>
      <c r="L3859" s="57"/>
    </row>
    <row r="3860" spans="8:12" s="58" customFormat="1" ht="12.75">
      <c r="H3860" s="57"/>
      <c r="L3860" s="57"/>
    </row>
    <row r="3861" spans="8:12" s="58" customFormat="1" ht="12.75">
      <c r="H3861" s="57"/>
      <c r="L3861" s="57"/>
    </row>
    <row r="3862" spans="8:12" s="58" customFormat="1" ht="12.75">
      <c r="H3862" s="57"/>
      <c r="L3862" s="57"/>
    </row>
    <row r="3863" spans="8:12" s="58" customFormat="1" ht="12.75">
      <c r="H3863" s="57"/>
      <c r="L3863" s="57"/>
    </row>
    <row r="3864" spans="8:12" s="58" customFormat="1" ht="12.75">
      <c r="H3864" s="57"/>
      <c r="L3864" s="57"/>
    </row>
    <row r="3865" spans="8:12" s="58" customFormat="1" ht="12.75">
      <c r="H3865" s="57"/>
      <c r="L3865" s="57"/>
    </row>
    <row r="3866" spans="8:12" s="58" customFormat="1" ht="12.75">
      <c r="H3866" s="57"/>
      <c r="L3866" s="57"/>
    </row>
    <row r="3867" spans="8:12" s="58" customFormat="1" ht="12.75">
      <c r="H3867" s="57"/>
      <c r="L3867" s="57"/>
    </row>
    <row r="3868" spans="8:12" s="58" customFormat="1" ht="12.75">
      <c r="H3868" s="57"/>
      <c r="L3868" s="57"/>
    </row>
    <row r="3869" spans="8:12" s="58" customFormat="1" ht="12.75">
      <c r="H3869" s="57"/>
      <c r="L3869" s="57"/>
    </row>
    <row r="3870" spans="8:12" s="58" customFormat="1" ht="12.75">
      <c r="H3870" s="57"/>
      <c r="L3870" s="57"/>
    </row>
    <row r="3871" spans="8:12" s="58" customFormat="1" ht="12.75">
      <c r="H3871" s="57"/>
      <c r="L3871" s="57"/>
    </row>
    <row r="3872" spans="8:12" s="58" customFormat="1" ht="12.75">
      <c r="H3872" s="57"/>
      <c r="L3872" s="57"/>
    </row>
    <row r="3873" spans="8:12" s="58" customFormat="1" ht="12.75">
      <c r="H3873" s="57"/>
      <c r="L3873" s="57"/>
    </row>
    <row r="3874" spans="8:12" s="58" customFormat="1" ht="12.75">
      <c r="H3874" s="57"/>
      <c r="L3874" s="57"/>
    </row>
    <row r="3875" spans="8:12" s="58" customFormat="1" ht="12.75">
      <c r="H3875" s="57"/>
      <c r="L3875" s="57"/>
    </row>
    <row r="3876" spans="8:12" s="58" customFormat="1" ht="12.75">
      <c r="H3876" s="57"/>
      <c r="L3876" s="57"/>
    </row>
    <row r="3877" spans="8:12" s="58" customFormat="1" ht="12.75">
      <c r="H3877" s="57"/>
      <c r="L3877" s="57"/>
    </row>
    <row r="3878" spans="8:12" s="58" customFormat="1" ht="12.75">
      <c r="H3878" s="57"/>
      <c r="L3878" s="57"/>
    </row>
    <row r="3879" spans="8:12" s="58" customFormat="1" ht="12.75">
      <c r="H3879" s="57"/>
      <c r="L3879" s="57"/>
    </row>
    <row r="3880" spans="8:12" s="58" customFormat="1" ht="12.75">
      <c r="H3880" s="57"/>
      <c r="L3880" s="57"/>
    </row>
    <row r="3881" spans="8:12" s="58" customFormat="1" ht="12.75">
      <c r="H3881" s="57"/>
      <c r="L3881" s="57"/>
    </row>
    <row r="3882" spans="8:12" s="58" customFormat="1" ht="12.75">
      <c r="H3882" s="57"/>
      <c r="L3882" s="57"/>
    </row>
    <row r="3883" spans="8:12" s="58" customFormat="1" ht="12.75">
      <c r="H3883" s="57"/>
      <c r="L3883" s="57"/>
    </row>
    <row r="3884" spans="8:12" s="58" customFormat="1" ht="12.75">
      <c r="H3884" s="57"/>
      <c r="L3884" s="57"/>
    </row>
    <row r="3885" spans="8:12" s="58" customFormat="1" ht="12.75">
      <c r="H3885" s="57"/>
      <c r="L3885" s="57"/>
    </row>
    <row r="3886" spans="8:12" s="58" customFormat="1" ht="12.75">
      <c r="H3886" s="57"/>
      <c r="L3886" s="57"/>
    </row>
    <row r="3887" spans="8:12" s="58" customFormat="1" ht="12.75">
      <c r="H3887" s="57"/>
      <c r="L3887" s="57"/>
    </row>
    <row r="3888" spans="8:12" s="58" customFormat="1" ht="12.75">
      <c r="H3888" s="57"/>
      <c r="L3888" s="57"/>
    </row>
    <row r="3889" spans="8:12" s="58" customFormat="1" ht="12.75">
      <c r="H3889" s="57"/>
      <c r="L3889" s="57"/>
    </row>
    <row r="3890" spans="8:12" s="58" customFormat="1" ht="12.75">
      <c r="H3890" s="57"/>
      <c r="L3890" s="57"/>
    </row>
    <row r="3891" spans="8:12" s="58" customFormat="1" ht="12.75">
      <c r="H3891" s="57"/>
      <c r="L3891" s="57"/>
    </row>
    <row r="3892" spans="8:12" s="58" customFormat="1" ht="12.75">
      <c r="H3892" s="57"/>
      <c r="L3892" s="57"/>
    </row>
    <row r="3893" spans="8:12" s="58" customFormat="1" ht="12.75">
      <c r="H3893" s="57"/>
      <c r="L3893" s="57"/>
    </row>
    <row r="3894" spans="8:12" s="58" customFormat="1" ht="12.75">
      <c r="H3894" s="57"/>
      <c r="L3894" s="57"/>
    </row>
    <row r="3895" spans="8:12" s="58" customFormat="1" ht="12.75">
      <c r="H3895" s="57"/>
      <c r="L3895" s="57"/>
    </row>
    <row r="3896" spans="8:12" s="58" customFormat="1" ht="12.75">
      <c r="H3896" s="57"/>
      <c r="L3896" s="57"/>
    </row>
    <row r="3897" spans="8:12" s="58" customFormat="1" ht="12.75">
      <c r="H3897" s="57"/>
      <c r="L3897" s="57"/>
    </row>
    <row r="3898" spans="8:12" s="58" customFormat="1" ht="12.75">
      <c r="H3898" s="57"/>
      <c r="L3898" s="57"/>
    </row>
    <row r="3899" spans="8:12" s="58" customFormat="1" ht="12.75">
      <c r="H3899" s="57"/>
      <c r="L3899" s="57"/>
    </row>
    <row r="3900" spans="8:12" s="58" customFormat="1" ht="12.75">
      <c r="H3900" s="57"/>
      <c r="L3900" s="57"/>
    </row>
    <row r="3901" spans="8:12" s="58" customFormat="1" ht="12.75">
      <c r="H3901" s="57"/>
      <c r="L3901" s="57"/>
    </row>
    <row r="3902" spans="8:12" s="58" customFormat="1" ht="12.75">
      <c r="H3902" s="57"/>
      <c r="L3902" s="57"/>
    </row>
    <row r="3903" spans="8:12" s="58" customFormat="1" ht="12.75">
      <c r="H3903" s="57"/>
      <c r="L3903" s="57"/>
    </row>
    <row r="3904" spans="8:12" s="58" customFormat="1" ht="12.75">
      <c r="H3904" s="57"/>
      <c r="L3904" s="57"/>
    </row>
    <row r="3905" spans="8:12" s="58" customFormat="1" ht="12.75">
      <c r="H3905" s="57"/>
      <c r="L3905" s="57"/>
    </row>
    <row r="3906" spans="8:12" s="58" customFormat="1" ht="12.75">
      <c r="H3906" s="57"/>
      <c r="L3906" s="57"/>
    </row>
    <row r="3907" spans="8:12" s="58" customFormat="1" ht="12.75">
      <c r="H3907" s="57"/>
      <c r="L3907" s="57"/>
    </row>
    <row r="3908" spans="8:12" s="58" customFormat="1" ht="12.75">
      <c r="H3908" s="57"/>
      <c r="L3908" s="57"/>
    </row>
    <row r="3909" spans="8:12" s="58" customFormat="1" ht="12.75">
      <c r="H3909" s="57"/>
      <c r="L3909" s="57"/>
    </row>
    <row r="3910" spans="8:12" s="58" customFormat="1" ht="12.75">
      <c r="H3910" s="57"/>
      <c r="L3910" s="57"/>
    </row>
    <row r="3911" spans="8:12" s="58" customFormat="1" ht="12.75">
      <c r="H3911" s="57"/>
      <c r="L3911" s="57"/>
    </row>
    <row r="3912" spans="8:12" s="58" customFormat="1" ht="12.75">
      <c r="H3912" s="57"/>
      <c r="L3912" s="57"/>
    </row>
    <row r="3913" spans="8:12" s="58" customFormat="1" ht="12.75">
      <c r="H3913" s="57"/>
      <c r="L3913" s="57"/>
    </row>
    <row r="3914" spans="8:12" s="58" customFormat="1" ht="12.75">
      <c r="H3914" s="57"/>
      <c r="L3914" s="57"/>
    </row>
    <row r="3915" spans="8:12" s="58" customFormat="1" ht="12.75">
      <c r="H3915" s="57"/>
      <c r="L3915" s="57"/>
    </row>
    <row r="3916" spans="8:12" s="58" customFormat="1" ht="12.75">
      <c r="H3916" s="57"/>
      <c r="L3916" s="57"/>
    </row>
    <row r="3917" spans="8:12" s="58" customFormat="1" ht="12.75">
      <c r="H3917" s="57"/>
      <c r="L3917" s="57"/>
    </row>
    <row r="3918" spans="8:12" s="58" customFormat="1" ht="12.75">
      <c r="H3918" s="57"/>
      <c r="L3918" s="57"/>
    </row>
    <row r="3919" spans="8:12" s="58" customFormat="1" ht="12.75">
      <c r="H3919" s="57"/>
      <c r="L3919" s="57"/>
    </row>
    <row r="3920" spans="8:12" s="58" customFormat="1" ht="12.75">
      <c r="H3920" s="57"/>
      <c r="L3920" s="57"/>
    </row>
    <row r="3921" spans="8:12" s="58" customFormat="1" ht="12.75">
      <c r="H3921" s="57"/>
      <c r="L3921" s="57"/>
    </row>
    <row r="3922" spans="8:12" s="58" customFormat="1" ht="12.75">
      <c r="H3922" s="57"/>
      <c r="L3922" s="57"/>
    </row>
    <row r="3923" spans="8:12" s="58" customFormat="1" ht="12.75">
      <c r="H3923" s="57"/>
      <c r="L3923" s="57"/>
    </row>
    <row r="3924" spans="8:12" s="58" customFormat="1" ht="12.75">
      <c r="H3924" s="57"/>
      <c r="L3924" s="57"/>
    </row>
    <row r="3925" spans="8:12" s="58" customFormat="1" ht="12.75">
      <c r="H3925" s="57"/>
      <c r="L3925" s="57"/>
    </row>
    <row r="3926" spans="8:12" s="58" customFormat="1" ht="12.75">
      <c r="H3926" s="57"/>
      <c r="L3926" s="57"/>
    </row>
    <row r="3927" spans="8:12" s="58" customFormat="1" ht="12.75">
      <c r="H3927" s="57"/>
      <c r="L3927" s="57"/>
    </row>
    <row r="3928" spans="8:12" s="58" customFormat="1" ht="12.75">
      <c r="H3928" s="57"/>
      <c r="L3928" s="57"/>
    </row>
    <row r="3929" spans="8:12" s="58" customFormat="1" ht="12.75">
      <c r="H3929" s="57"/>
      <c r="L3929" s="57"/>
    </row>
    <row r="3930" spans="8:12" s="58" customFormat="1" ht="12.75">
      <c r="H3930" s="57"/>
      <c r="L3930" s="57"/>
    </row>
    <row r="3931" spans="8:12" s="58" customFormat="1" ht="12.75">
      <c r="H3931" s="57"/>
      <c r="L3931" s="57"/>
    </row>
    <row r="3932" spans="8:12" s="58" customFormat="1" ht="12.75">
      <c r="H3932" s="57"/>
      <c r="L3932" s="57"/>
    </row>
    <row r="3933" spans="8:12" s="58" customFormat="1" ht="12.75">
      <c r="H3933" s="57"/>
      <c r="L3933" s="57"/>
    </row>
    <row r="3934" spans="8:12" s="58" customFormat="1" ht="12.75">
      <c r="H3934" s="57"/>
      <c r="L3934" s="57"/>
    </row>
    <row r="3935" spans="8:12" s="58" customFormat="1" ht="12.75">
      <c r="H3935" s="57"/>
      <c r="L3935" s="57"/>
    </row>
    <row r="3936" spans="8:12" s="58" customFormat="1" ht="12.75">
      <c r="H3936" s="57"/>
      <c r="L3936" s="57"/>
    </row>
    <row r="3937" spans="8:12" s="58" customFormat="1" ht="12.75">
      <c r="H3937" s="57"/>
      <c r="L3937" s="57"/>
    </row>
    <row r="3938" spans="8:12" s="58" customFormat="1" ht="12.75">
      <c r="H3938" s="57"/>
      <c r="L3938" s="57"/>
    </row>
    <row r="3939" spans="8:12" s="58" customFormat="1" ht="12.75">
      <c r="H3939" s="57"/>
      <c r="L3939" s="57"/>
    </row>
    <row r="3940" spans="8:12" s="58" customFormat="1" ht="12.75">
      <c r="H3940" s="57"/>
      <c r="L3940" s="57"/>
    </row>
    <row r="3941" spans="8:12" s="58" customFormat="1" ht="12.75">
      <c r="H3941" s="57"/>
      <c r="L3941" s="57"/>
    </row>
    <row r="3942" spans="8:12" s="58" customFormat="1" ht="12.75">
      <c r="H3942" s="57"/>
      <c r="L3942" s="57"/>
    </row>
    <row r="3943" spans="8:12" s="58" customFormat="1" ht="12.75">
      <c r="H3943" s="57"/>
      <c r="L3943" s="57"/>
    </row>
    <row r="3944" spans="8:12" s="58" customFormat="1" ht="12.75">
      <c r="H3944" s="57"/>
      <c r="L3944" s="57"/>
    </row>
    <row r="3945" spans="8:12" s="58" customFormat="1" ht="12.75">
      <c r="H3945" s="57"/>
      <c r="L3945" s="57"/>
    </row>
    <row r="3946" spans="8:12" s="58" customFormat="1" ht="12.75">
      <c r="H3946" s="57"/>
      <c r="L3946" s="57"/>
    </row>
    <row r="3947" spans="8:12" s="58" customFormat="1" ht="12.75">
      <c r="H3947" s="57"/>
      <c r="L3947" s="57"/>
    </row>
    <row r="3948" spans="8:12" s="58" customFormat="1" ht="12.75">
      <c r="H3948" s="57"/>
      <c r="L3948" s="57"/>
    </row>
    <row r="3949" spans="8:12" s="58" customFormat="1" ht="12.75">
      <c r="H3949" s="57"/>
      <c r="L3949" s="57"/>
    </row>
    <row r="3950" spans="8:12" s="58" customFormat="1" ht="12.75">
      <c r="H3950" s="57"/>
      <c r="L3950" s="57"/>
    </row>
    <row r="3951" spans="8:12" s="58" customFormat="1" ht="12.75">
      <c r="H3951" s="57"/>
      <c r="L3951" s="57"/>
    </row>
    <row r="3952" spans="8:12" s="58" customFormat="1" ht="12.75">
      <c r="H3952" s="57"/>
      <c r="L3952" s="57"/>
    </row>
    <row r="3953" spans="8:12" s="58" customFormat="1" ht="12.75">
      <c r="H3953" s="57"/>
      <c r="L3953" s="57"/>
    </row>
    <row r="3954" spans="8:12" s="58" customFormat="1" ht="12.75">
      <c r="H3954" s="57"/>
      <c r="L3954" s="57"/>
    </row>
    <row r="3955" spans="8:12" s="58" customFormat="1" ht="12.75">
      <c r="H3955" s="57"/>
      <c r="L3955" s="57"/>
    </row>
    <row r="3956" spans="8:12" s="58" customFormat="1" ht="12.75">
      <c r="H3956" s="57"/>
      <c r="L3956" s="57"/>
    </row>
    <row r="3957" spans="8:12" s="58" customFormat="1" ht="12.75">
      <c r="H3957" s="57"/>
      <c r="L3957" s="57"/>
    </row>
    <row r="3958" spans="8:12" s="58" customFormat="1" ht="12.75">
      <c r="H3958" s="57"/>
      <c r="L3958" s="57"/>
    </row>
    <row r="3959" spans="8:12" s="58" customFormat="1" ht="12.75">
      <c r="H3959" s="57"/>
      <c r="L3959" s="57"/>
    </row>
    <row r="3960" spans="8:12" s="58" customFormat="1" ht="12.75">
      <c r="H3960" s="57"/>
      <c r="L3960" s="57"/>
    </row>
    <row r="3961" spans="8:12" s="58" customFormat="1" ht="12.75">
      <c r="H3961" s="57"/>
      <c r="L3961" s="57"/>
    </row>
    <row r="3962" spans="8:12" s="58" customFormat="1" ht="12.75">
      <c r="H3962" s="57"/>
      <c r="L3962" s="57"/>
    </row>
    <row r="3963" spans="8:12" s="58" customFormat="1" ht="12.75">
      <c r="H3963" s="57"/>
      <c r="L3963" s="57"/>
    </row>
    <row r="3964" spans="8:12" s="58" customFormat="1" ht="12.75">
      <c r="H3964" s="57"/>
      <c r="L3964" s="57"/>
    </row>
    <row r="3965" spans="8:12" s="58" customFormat="1" ht="12.75">
      <c r="H3965" s="57"/>
      <c r="L3965" s="57"/>
    </row>
    <row r="3966" spans="8:12" s="58" customFormat="1" ht="12.75">
      <c r="H3966" s="57"/>
      <c r="L3966" s="57"/>
    </row>
    <row r="3967" spans="8:12" s="58" customFormat="1" ht="12.75">
      <c r="H3967" s="57"/>
      <c r="L3967" s="57"/>
    </row>
    <row r="3968" spans="8:12" s="58" customFormat="1" ht="12.75">
      <c r="H3968" s="57"/>
      <c r="L3968" s="57"/>
    </row>
    <row r="3969" spans="8:12" s="58" customFormat="1" ht="12.75">
      <c r="H3969" s="57"/>
      <c r="L3969" s="57"/>
    </row>
    <row r="3970" spans="8:12" s="58" customFormat="1" ht="12.75">
      <c r="H3970" s="57"/>
      <c r="L3970" s="57"/>
    </row>
    <row r="3971" spans="8:12" s="58" customFormat="1" ht="12.75">
      <c r="H3971" s="57"/>
      <c r="L3971" s="57"/>
    </row>
    <row r="3972" spans="8:12" s="58" customFormat="1" ht="12.75">
      <c r="H3972" s="57"/>
      <c r="L3972" s="57"/>
    </row>
    <row r="3973" spans="8:12" s="58" customFormat="1" ht="12.75">
      <c r="H3973" s="57"/>
      <c r="L3973" s="57"/>
    </row>
    <row r="3974" spans="8:12" s="58" customFormat="1" ht="12.75">
      <c r="H3974" s="57"/>
      <c r="L3974" s="57"/>
    </row>
    <row r="3975" spans="8:12" s="58" customFormat="1" ht="12.75">
      <c r="H3975" s="57"/>
      <c r="L3975" s="57"/>
    </row>
    <row r="3976" spans="8:12" s="58" customFormat="1" ht="12.75">
      <c r="H3976" s="57"/>
      <c r="L3976" s="57"/>
    </row>
    <row r="3977" spans="8:12" s="58" customFormat="1" ht="12.75">
      <c r="H3977" s="57"/>
      <c r="L3977" s="57"/>
    </row>
    <row r="3978" spans="8:12" s="58" customFormat="1" ht="12.75">
      <c r="H3978" s="57"/>
      <c r="L3978" s="57"/>
    </row>
    <row r="3979" spans="8:12" s="58" customFormat="1" ht="12.75">
      <c r="H3979" s="57"/>
      <c r="L3979" s="57"/>
    </row>
    <row r="3980" spans="8:12" s="58" customFormat="1" ht="12.75">
      <c r="H3980" s="57"/>
      <c r="L3980" s="57"/>
    </row>
    <row r="3981" spans="8:12" s="58" customFormat="1" ht="12.75">
      <c r="H3981" s="57"/>
      <c r="L3981" s="57"/>
    </row>
    <row r="3982" spans="8:12" s="58" customFormat="1" ht="12.75">
      <c r="H3982" s="57"/>
      <c r="L3982" s="57"/>
    </row>
    <row r="3983" spans="8:12" s="58" customFormat="1" ht="12.75">
      <c r="H3983" s="57"/>
      <c r="L3983" s="57"/>
    </row>
    <row r="3984" spans="8:12" s="58" customFormat="1" ht="12.75">
      <c r="H3984" s="57"/>
      <c r="L3984" s="57"/>
    </row>
    <row r="3985" spans="8:12" s="58" customFormat="1" ht="12.75">
      <c r="H3985" s="57"/>
      <c r="L3985" s="57"/>
    </row>
    <row r="3986" spans="8:12" s="58" customFormat="1" ht="12.75">
      <c r="H3986" s="57"/>
      <c r="L3986" s="57"/>
    </row>
    <row r="3987" spans="8:12" s="58" customFormat="1" ht="12.75">
      <c r="H3987" s="57"/>
      <c r="L3987" s="57"/>
    </row>
    <row r="3988" spans="8:12" s="58" customFormat="1" ht="12.75">
      <c r="H3988" s="57"/>
      <c r="L3988" s="57"/>
    </row>
    <row r="3989" spans="8:12" s="58" customFormat="1" ht="12.75">
      <c r="H3989" s="57"/>
      <c r="L3989" s="57"/>
    </row>
    <row r="3990" spans="8:12" s="58" customFormat="1" ht="12.75">
      <c r="H3990" s="57"/>
      <c r="L3990" s="57"/>
    </row>
    <row r="3991" spans="8:12" s="58" customFormat="1" ht="12.75">
      <c r="H3991" s="57"/>
      <c r="L3991" s="57"/>
    </row>
    <row r="3992" spans="8:12" s="58" customFormat="1" ht="12.75">
      <c r="H3992" s="57"/>
      <c r="L3992" s="57"/>
    </row>
    <row r="3993" spans="8:12" s="58" customFormat="1" ht="12.75">
      <c r="H3993" s="57"/>
      <c r="L3993" s="57"/>
    </row>
    <row r="3994" spans="8:12" s="58" customFormat="1" ht="12.75">
      <c r="H3994" s="57"/>
      <c r="L3994" s="57"/>
    </row>
    <row r="3995" spans="8:12" s="58" customFormat="1" ht="12.75">
      <c r="H3995" s="57"/>
      <c r="L3995" s="57"/>
    </row>
    <row r="3996" spans="8:12" s="58" customFormat="1" ht="12.75">
      <c r="H3996" s="57"/>
      <c r="L3996" s="57"/>
    </row>
    <row r="3997" spans="8:12" s="58" customFormat="1" ht="12.75">
      <c r="H3997" s="57"/>
      <c r="L3997" s="57"/>
    </row>
    <row r="3998" spans="8:12" s="58" customFormat="1" ht="12.75">
      <c r="H3998" s="57"/>
      <c r="L3998" s="57"/>
    </row>
    <row r="3999" spans="8:12" s="58" customFormat="1" ht="12.75">
      <c r="H3999" s="57"/>
      <c r="L3999" s="57"/>
    </row>
    <row r="4000" spans="8:12" s="58" customFormat="1" ht="12.75">
      <c r="H4000" s="57"/>
      <c r="L4000" s="57"/>
    </row>
    <row r="4001" spans="8:12" s="58" customFormat="1" ht="12.75">
      <c r="H4001" s="57"/>
      <c r="L4001" s="57"/>
    </row>
    <row r="4002" spans="8:12" s="58" customFormat="1" ht="12.75">
      <c r="H4002" s="57"/>
      <c r="L4002" s="57"/>
    </row>
    <row r="4003" spans="8:12" s="58" customFormat="1" ht="12.75">
      <c r="H4003" s="57"/>
      <c r="L4003" s="57"/>
    </row>
    <row r="4004" spans="8:12" s="58" customFormat="1" ht="12.75">
      <c r="H4004" s="57"/>
      <c r="L4004" s="57"/>
    </row>
    <row r="4005" spans="8:12" s="58" customFormat="1" ht="12.75">
      <c r="H4005" s="57"/>
      <c r="L4005" s="57"/>
    </row>
    <row r="4006" spans="8:12" s="58" customFormat="1" ht="12.75">
      <c r="H4006" s="57"/>
      <c r="L4006" s="57"/>
    </row>
    <row r="4007" spans="8:12" s="58" customFormat="1" ht="12.75">
      <c r="H4007" s="57"/>
      <c r="L4007" s="57"/>
    </row>
    <row r="4008" spans="8:12" s="58" customFormat="1" ht="12.75">
      <c r="H4008" s="57"/>
      <c r="L4008" s="57"/>
    </row>
    <row r="4009" spans="8:12" s="58" customFormat="1" ht="12.75">
      <c r="H4009" s="57"/>
      <c r="L4009" s="57"/>
    </row>
    <row r="4010" spans="8:12" s="58" customFormat="1" ht="12.75">
      <c r="H4010" s="57"/>
      <c r="L4010" s="57"/>
    </row>
    <row r="4011" spans="8:12" s="58" customFormat="1" ht="12.75">
      <c r="H4011" s="57"/>
      <c r="L4011" s="57"/>
    </row>
    <row r="4012" spans="8:12" s="58" customFormat="1" ht="12.75">
      <c r="H4012" s="57"/>
      <c r="L4012" s="57"/>
    </row>
    <row r="4013" spans="8:12" s="58" customFormat="1" ht="12.75">
      <c r="H4013" s="57"/>
      <c r="L4013" s="57"/>
    </row>
    <row r="4014" spans="8:12" s="58" customFormat="1" ht="12.75">
      <c r="H4014" s="57"/>
      <c r="L4014" s="57"/>
    </row>
    <row r="4015" spans="8:12" s="58" customFormat="1" ht="12.75">
      <c r="H4015" s="57"/>
      <c r="L4015" s="57"/>
    </row>
    <row r="4016" spans="8:12" s="58" customFormat="1" ht="12.75">
      <c r="H4016" s="57"/>
      <c r="L4016" s="57"/>
    </row>
    <row r="4017" spans="8:12" s="58" customFormat="1" ht="12.75">
      <c r="H4017" s="57"/>
      <c r="L4017" s="57"/>
    </row>
    <row r="4018" spans="8:12" s="58" customFormat="1" ht="12.75">
      <c r="H4018" s="57"/>
      <c r="L4018" s="57"/>
    </row>
    <row r="4019" spans="8:12" s="58" customFormat="1" ht="12.75">
      <c r="H4019" s="57"/>
      <c r="L4019" s="57"/>
    </row>
    <row r="4020" spans="8:12" s="58" customFormat="1" ht="12.75">
      <c r="H4020" s="57"/>
      <c r="L4020" s="57"/>
    </row>
    <row r="4021" spans="8:12" s="58" customFormat="1" ht="12.75">
      <c r="H4021" s="57"/>
      <c r="L4021" s="57"/>
    </row>
    <row r="4022" spans="8:12" s="58" customFormat="1" ht="12.75">
      <c r="H4022" s="57"/>
      <c r="L4022" s="57"/>
    </row>
    <row r="4023" spans="8:12" s="58" customFormat="1" ht="12.75">
      <c r="H4023" s="57"/>
      <c r="L4023" s="57"/>
    </row>
    <row r="4024" spans="8:12" s="58" customFormat="1" ht="12.75">
      <c r="H4024" s="57"/>
      <c r="L4024" s="57"/>
    </row>
    <row r="4025" spans="8:12" s="58" customFormat="1" ht="12.75">
      <c r="H4025" s="57"/>
      <c r="L4025" s="57"/>
    </row>
    <row r="4026" spans="8:12" s="58" customFormat="1" ht="12.75">
      <c r="H4026" s="57"/>
      <c r="L4026" s="57"/>
    </row>
    <row r="4027" spans="8:12" s="58" customFormat="1" ht="12.75">
      <c r="H4027" s="57"/>
      <c r="L4027" s="57"/>
    </row>
    <row r="4028" spans="8:12" s="58" customFormat="1" ht="12.75">
      <c r="H4028" s="57"/>
      <c r="L4028" s="57"/>
    </row>
    <row r="4029" spans="8:12" s="58" customFormat="1" ht="12.75">
      <c r="H4029" s="57"/>
      <c r="L4029" s="57"/>
    </row>
    <row r="4030" spans="8:12" s="58" customFormat="1" ht="12.75">
      <c r="H4030" s="57"/>
      <c r="L4030" s="57"/>
    </row>
    <row r="4031" spans="8:12" s="58" customFormat="1" ht="12.75">
      <c r="H4031" s="57"/>
      <c r="L4031" s="57"/>
    </row>
    <row r="4032" spans="8:12" s="58" customFormat="1" ht="12.75">
      <c r="H4032" s="57"/>
      <c r="L4032" s="57"/>
    </row>
    <row r="4033" spans="8:12" s="58" customFormat="1" ht="12.75">
      <c r="H4033" s="57"/>
      <c r="L4033" s="57"/>
    </row>
    <row r="4034" spans="8:12" s="58" customFormat="1" ht="12.75">
      <c r="H4034" s="57"/>
      <c r="L4034" s="57"/>
    </row>
    <row r="4035" spans="8:12" s="58" customFormat="1" ht="12.75">
      <c r="H4035" s="57"/>
      <c r="L4035" s="57"/>
    </row>
    <row r="4036" spans="8:12" s="58" customFormat="1" ht="12.75">
      <c r="H4036" s="57"/>
      <c r="L4036" s="57"/>
    </row>
    <row r="4037" spans="8:12" s="58" customFormat="1" ht="12.75">
      <c r="H4037" s="57"/>
      <c r="L4037" s="57"/>
    </row>
    <row r="4038" spans="8:12" s="58" customFormat="1" ht="12.75">
      <c r="H4038" s="57"/>
      <c r="L4038" s="57"/>
    </row>
    <row r="4039" spans="8:12" s="58" customFormat="1" ht="12.75">
      <c r="H4039" s="57"/>
      <c r="L4039" s="57"/>
    </row>
    <row r="4040" spans="8:12" s="58" customFormat="1" ht="12.75">
      <c r="H4040" s="57"/>
      <c r="L4040" s="57"/>
    </row>
    <row r="4041" spans="8:12" s="58" customFormat="1" ht="12.75">
      <c r="H4041" s="57"/>
      <c r="L4041" s="57"/>
    </row>
    <row r="4042" spans="8:12" s="58" customFormat="1" ht="12.75">
      <c r="H4042" s="57"/>
      <c r="L4042" s="57"/>
    </row>
    <row r="4043" spans="8:12" s="58" customFormat="1" ht="12.75">
      <c r="H4043" s="57"/>
      <c r="L4043" s="57"/>
    </row>
    <row r="4044" spans="8:12" s="58" customFormat="1" ht="12.75">
      <c r="H4044" s="57"/>
      <c r="L4044" s="57"/>
    </row>
    <row r="4045" spans="8:12" s="58" customFormat="1" ht="12.75">
      <c r="H4045" s="57"/>
      <c r="L4045" s="57"/>
    </row>
    <row r="4046" spans="8:12" s="58" customFormat="1" ht="12.75">
      <c r="H4046" s="57"/>
      <c r="L4046" s="57"/>
    </row>
    <row r="4047" spans="8:12" s="58" customFormat="1" ht="12.75">
      <c r="H4047" s="57"/>
      <c r="L4047" s="57"/>
    </row>
    <row r="4048" spans="8:12" s="58" customFormat="1" ht="12.75">
      <c r="H4048" s="57"/>
      <c r="L4048" s="57"/>
    </row>
    <row r="4049" spans="8:12" s="58" customFormat="1" ht="12.75">
      <c r="H4049" s="57"/>
      <c r="L4049" s="57"/>
    </row>
    <row r="4050" spans="8:12" s="58" customFormat="1" ht="12.75">
      <c r="H4050" s="57"/>
      <c r="L4050" s="57"/>
    </row>
    <row r="4051" spans="8:12" s="58" customFormat="1" ht="12.75">
      <c r="H4051" s="57"/>
      <c r="L4051" s="57"/>
    </row>
    <row r="4052" spans="8:12" s="58" customFormat="1" ht="12.75">
      <c r="H4052" s="57"/>
      <c r="L4052" s="57"/>
    </row>
    <row r="4053" spans="8:12" s="58" customFormat="1" ht="12.75">
      <c r="H4053" s="57"/>
      <c r="L4053" s="57"/>
    </row>
    <row r="4054" spans="8:12" s="58" customFormat="1" ht="12.75">
      <c r="H4054" s="57"/>
      <c r="L4054" s="57"/>
    </row>
    <row r="4055" spans="8:12" s="58" customFormat="1" ht="12.75">
      <c r="H4055" s="57"/>
      <c r="L4055" s="57"/>
    </row>
    <row r="4056" spans="8:12" s="58" customFormat="1" ht="12.75">
      <c r="H4056" s="57"/>
      <c r="L4056" s="57"/>
    </row>
    <row r="4057" spans="8:12" s="58" customFormat="1" ht="12.75">
      <c r="H4057" s="57"/>
      <c r="L4057" s="57"/>
    </row>
    <row r="4058" spans="8:12" s="58" customFormat="1" ht="12.75">
      <c r="H4058" s="57"/>
      <c r="L4058" s="57"/>
    </row>
    <row r="4059" spans="8:12" s="58" customFormat="1" ht="12.75">
      <c r="H4059" s="57"/>
      <c r="L4059" s="57"/>
    </row>
    <row r="4060" spans="8:12" s="58" customFormat="1" ht="12.75">
      <c r="H4060" s="57"/>
      <c r="L4060" s="57"/>
    </row>
    <row r="4061" spans="8:12" s="58" customFormat="1" ht="12.75">
      <c r="H4061" s="57"/>
      <c r="L4061" s="57"/>
    </row>
    <row r="4062" spans="8:12" s="58" customFormat="1" ht="12.75">
      <c r="H4062" s="57"/>
      <c r="L4062" s="57"/>
    </row>
    <row r="4063" spans="8:12" s="58" customFormat="1" ht="12.75">
      <c r="H4063" s="57"/>
      <c r="L4063" s="57"/>
    </row>
    <row r="4064" spans="8:12" s="58" customFormat="1" ht="12.75">
      <c r="H4064" s="57"/>
      <c r="L4064" s="57"/>
    </row>
    <row r="4065" spans="8:12" s="58" customFormat="1" ht="12.75">
      <c r="H4065" s="57"/>
      <c r="L4065" s="57"/>
    </row>
    <row r="4066" spans="8:12" s="58" customFormat="1" ht="12.75">
      <c r="H4066" s="57"/>
      <c r="L4066" s="57"/>
    </row>
    <row r="4067" spans="8:12" s="58" customFormat="1" ht="12.75">
      <c r="H4067" s="57"/>
      <c r="L4067" s="57"/>
    </row>
    <row r="4068" spans="8:12" s="58" customFormat="1" ht="12.75">
      <c r="H4068" s="57"/>
      <c r="L4068" s="57"/>
    </row>
    <row r="4069" spans="8:12" s="58" customFormat="1" ht="12.75">
      <c r="H4069" s="57"/>
      <c r="L4069" s="57"/>
    </row>
    <row r="4070" spans="8:12" s="58" customFormat="1" ht="12.75">
      <c r="H4070" s="57"/>
      <c r="L4070" s="57"/>
    </row>
    <row r="4071" spans="8:12" s="58" customFormat="1" ht="12.75">
      <c r="H4071" s="57"/>
      <c r="L4071" s="57"/>
    </row>
    <row r="4072" spans="8:12" s="58" customFormat="1" ht="12.75">
      <c r="H4072" s="57"/>
      <c r="L4072" s="57"/>
    </row>
    <row r="4073" spans="8:12" s="58" customFormat="1" ht="12.75">
      <c r="H4073" s="57"/>
      <c r="L4073" s="57"/>
    </row>
    <row r="4074" spans="8:12" s="58" customFormat="1" ht="12.75">
      <c r="H4074" s="57"/>
      <c r="L4074" s="57"/>
    </row>
    <row r="4075" spans="8:12" s="58" customFormat="1" ht="12.75">
      <c r="H4075" s="57"/>
      <c r="L4075" s="57"/>
    </row>
    <row r="4076" spans="8:12" s="58" customFormat="1" ht="12.75">
      <c r="H4076" s="57"/>
      <c r="L4076" s="57"/>
    </row>
    <row r="4077" spans="8:12" s="58" customFormat="1" ht="12.75">
      <c r="H4077" s="57"/>
      <c r="L4077" s="57"/>
    </row>
    <row r="4078" spans="8:12" s="58" customFormat="1" ht="12.75">
      <c r="H4078" s="57"/>
      <c r="L4078" s="57"/>
    </row>
    <row r="4079" spans="8:12" s="58" customFormat="1" ht="12.75">
      <c r="H4079" s="57"/>
      <c r="L4079" s="57"/>
    </row>
    <row r="4080" spans="8:12" s="58" customFormat="1" ht="12.75">
      <c r="H4080" s="57"/>
      <c r="L4080" s="57"/>
    </row>
    <row r="4081" spans="8:12" s="58" customFormat="1" ht="12.75">
      <c r="H4081" s="57"/>
      <c r="L4081" s="57"/>
    </row>
    <row r="4082" spans="8:12" s="58" customFormat="1" ht="12.75">
      <c r="H4082" s="57"/>
      <c r="L4082" s="57"/>
    </row>
    <row r="4083" spans="8:12" s="58" customFormat="1" ht="12.75">
      <c r="H4083" s="57"/>
      <c r="L4083" s="57"/>
    </row>
    <row r="4084" spans="8:12" s="58" customFormat="1" ht="12.75">
      <c r="H4084" s="57"/>
      <c r="L4084" s="57"/>
    </row>
    <row r="4085" spans="8:12" s="58" customFormat="1" ht="12.75">
      <c r="H4085" s="57"/>
      <c r="L4085" s="57"/>
    </row>
    <row r="4086" spans="8:12" s="58" customFormat="1" ht="12.75">
      <c r="H4086" s="57"/>
      <c r="L4086" s="57"/>
    </row>
    <row r="4087" spans="8:12" s="58" customFormat="1" ht="12.75">
      <c r="H4087" s="57"/>
      <c r="L4087" s="57"/>
    </row>
    <row r="4088" spans="8:12" s="58" customFormat="1" ht="12.75">
      <c r="H4088" s="57"/>
      <c r="L4088" s="57"/>
    </row>
    <row r="4089" spans="8:12" s="58" customFormat="1" ht="12.75">
      <c r="H4089" s="57"/>
      <c r="L4089" s="57"/>
    </row>
    <row r="4090" spans="8:12" s="58" customFormat="1" ht="12.75">
      <c r="H4090" s="57"/>
      <c r="L4090" s="57"/>
    </row>
    <row r="4091" spans="8:12" s="58" customFormat="1" ht="12.75">
      <c r="H4091" s="57"/>
      <c r="L4091" s="57"/>
    </row>
    <row r="4092" spans="8:12" s="58" customFormat="1" ht="12.75">
      <c r="H4092" s="57"/>
      <c r="L4092" s="57"/>
    </row>
    <row r="4093" spans="8:12" s="58" customFormat="1" ht="12.75">
      <c r="H4093" s="57"/>
      <c r="L4093" s="57"/>
    </row>
    <row r="4094" spans="8:12" s="58" customFormat="1" ht="12.75">
      <c r="H4094" s="57"/>
      <c r="L4094" s="57"/>
    </row>
    <row r="4095" spans="8:12" s="58" customFormat="1" ht="12.75">
      <c r="H4095" s="57"/>
      <c r="L4095" s="57"/>
    </row>
    <row r="4096" spans="8:12" s="58" customFormat="1" ht="12.75">
      <c r="H4096" s="57"/>
      <c r="L4096" s="57"/>
    </row>
    <row r="4097" spans="8:12" s="58" customFormat="1" ht="12.75">
      <c r="H4097" s="57"/>
      <c r="L4097" s="57"/>
    </row>
    <row r="4098" spans="8:12" s="58" customFormat="1" ht="12.75">
      <c r="H4098" s="57"/>
      <c r="L4098" s="57"/>
    </row>
    <row r="4099" spans="8:12" s="58" customFormat="1" ht="12.75">
      <c r="H4099" s="57"/>
      <c r="L4099" s="57"/>
    </row>
    <row r="4100" spans="8:12" s="58" customFormat="1" ht="12.75">
      <c r="H4100" s="57"/>
      <c r="L4100" s="57"/>
    </row>
    <row r="4101" spans="8:12" s="58" customFormat="1" ht="12.75">
      <c r="H4101" s="57"/>
      <c r="L4101" s="57"/>
    </row>
    <row r="4102" spans="8:12" s="58" customFormat="1" ht="12.75">
      <c r="H4102" s="57"/>
      <c r="L4102" s="57"/>
    </row>
    <row r="4103" spans="8:12" s="58" customFormat="1" ht="12.75">
      <c r="H4103" s="57"/>
      <c r="L4103" s="57"/>
    </row>
    <row r="4104" spans="8:12" s="58" customFormat="1" ht="12.75">
      <c r="H4104" s="57"/>
      <c r="L4104" s="57"/>
    </row>
    <row r="4105" spans="8:12" s="58" customFormat="1" ht="12.75">
      <c r="H4105" s="57"/>
      <c r="L4105" s="57"/>
    </row>
    <row r="4106" spans="8:12" s="58" customFormat="1" ht="12.75">
      <c r="H4106" s="57"/>
      <c r="L4106" s="57"/>
    </row>
    <row r="4107" spans="8:12" s="58" customFormat="1" ht="12.75">
      <c r="H4107" s="57"/>
      <c r="L4107" s="57"/>
    </row>
    <row r="4108" spans="8:12" s="58" customFormat="1" ht="12.75">
      <c r="H4108" s="57"/>
      <c r="L4108" s="57"/>
    </row>
    <row r="4109" spans="8:12" s="58" customFormat="1" ht="12.75">
      <c r="H4109" s="57"/>
      <c r="L4109" s="57"/>
    </row>
    <row r="4110" spans="8:12" s="58" customFormat="1" ht="12.75">
      <c r="H4110" s="57"/>
      <c r="L4110" s="57"/>
    </row>
    <row r="4111" spans="8:12" s="58" customFormat="1" ht="12.75">
      <c r="H4111" s="57"/>
      <c r="L4111" s="57"/>
    </row>
    <row r="4112" spans="8:12" s="58" customFormat="1" ht="12.75">
      <c r="H4112" s="57"/>
      <c r="L4112" s="57"/>
    </row>
    <row r="4113" spans="8:12" s="58" customFormat="1" ht="12.75">
      <c r="H4113" s="57"/>
      <c r="L4113" s="57"/>
    </row>
    <row r="4114" spans="8:12" s="58" customFormat="1" ht="12.75">
      <c r="H4114" s="57"/>
      <c r="L4114" s="57"/>
    </row>
    <row r="4115" spans="8:12" s="58" customFormat="1" ht="12.75">
      <c r="H4115" s="57"/>
      <c r="L4115" s="57"/>
    </row>
    <row r="4116" spans="8:12" s="58" customFormat="1" ht="12.75">
      <c r="H4116" s="57"/>
      <c r="L4116" s="57"/>
    </row>
    <row r="4117" spans="8:12" s="58" customFormat="1" ht="12.75">
      <c r="H4117" s="57"/>
      <c r="L4117" s="57"/>
    </row>
    <row r="4118" spans="8:12" s="58" customFormat="1" ht="12.75">
      <c r="H4118" s="57"/>
      <c r="L4118" s="57"/>
    </row>
    <row r="4119" spans="8:12" s="58" customFormat="1" ht="12.75">
      <c r="H4119" s="57"/>
      <c r="L4119" s="57"/>
    </row>
    <row r="4120" spans="8:12" s="58" customFormat="1" ht="12.75">
      <c r="H4120" s="57"/>
      <c r="L4120" s="57"/>
    </row>
    <row r="4121" spans="8:12" s="58" customFormat="1" ht="12.75">
      <c r="H4121" s="57"/>
      <c r="L4121" s="57"/>
    </row>
    <row r="4122" spans="8:12" s="58" customFormat="1" ht="12.75">
      <c r="H4122" s="57"/>
      <c r="L4122" s="57"/>
    </row>
    <row r="4123" spans="8:12" s="58" customFormat="1" ht="12.75">
      <c r="H4123" s="57"/>
      <c r="L4123" s="57"/>
    </row>
    <row r="4124" spans="8:12" s="58" customFormat="1" ht="12.75">
      <c r="H4124" s="57"/>
      <c r="L4124" s="57"/>
    </row>
    <row r="4125" spans="8:12" s="58" customFormat="1" ht="12.75">
      <c r="H4125" s="57"/>
      <c r="L4125" s="57"/>
    </row>
    <row r="4126" spans="8:12" s="58" customFormat="1" ht="12.75">
      <c r="H4126" s="57"/>
      <c r="L4126" s="57"/>
    </row>
    <row r="4127" spans="8:12" s="58" customFormat="1" ht="12.75">
      <c r="H4127" s="57"/>
      <c r="L4127" s="57"/>
    </row>
    <row r="4128" spans="8:12" s="58" customFormat="1" ht="12.75">
      <c r="H4128" s="57"/>
      <c r="L4128" s="57"/>
    </row>
    <row r="4129" spans="8:12" s="58" customFormat="1" ht="12.75">
      <c r="H4129" s="57"/>
      <c r="L4129" s="57"/>
    </row>
    <row r="4130" spans="8:12" s="58" customFormat="1" ht="12.75">
      <c r="H4130" s="57"/>
      <c r="L4130" s="57"/>
    </row>
    <row r="4131" spans="8:12" s="58" customFormat="1" ht="12.75">
      <c r="H4131" s="57"/>
      <c r="L4131" s="57"/>
    </row>
    <row r="4132" spans="8:12" s="58" customFormat="1" ht="12.75">
      <c r="H4132" s="57"/>
      <c r="L4132" s="57"/>
    </row>
    <row r="4133" spans="8:12" s="58" customFormat="1" ht="12.75">
      <c r="H4133" s="57"/>
      <c r="L4133" s="57"/>
    </row>
    <row r="4134" spans="8:12" s="58" customFormat="1" ht="12.75">
      <c r="H4134" s="57"/>
      <c r="L4134" s="57"/>
    </row>
    <row r="4135" spans="8:12" s="58" customFormat="1" ht="12.75">
      <c r="H4135" s="57"/>
      <c r="L4135" s="57"/>
    </row>
    <row r="4136" spans="8:12" s="58" customFormat="1" ht="12.75">
      <c r="H4136" s="57"/>
      <c r="L4136" s="57"/>
    </row>
    <row r="4137" spans="8:12" s="58" customFormat="1" ht="12.75">
      <c r="H4137" s="57"/>
      <c r="L4137" s="57"/>
    </row>
    <row r="4138" spans="8:12" s="58" customFormat="1" ht="12.75">
      <c r="H4138" s="57"/>
      <c r="L4138" s="57"/>
    </row>
    <row r="4139" spans="8:12" s="58" customFormat="1" ht="12.75">
      <c r="H4139" s="57"/>
      <c r="L4139" s="57"/>
    </row>
    <row r="4140" spans="8:12" s="58" customFormat="1" ht="12.75">
      <c r="H4140" s="57"/>
      <c r="L4140" s="57"/>
    </row>
    <row r="4141" spans="8:12" s="58" customFormat="1" ht="12.75">
      <c r="H4141" s="57"/>
      <c r="L4141" s="57"/>
    </row>
    <row r="4142" spans="8:12" s="58" customFormat="1" ht="12.75">
      <c r="H4142" s="57"/>
      <c r="L4142" s="57"/>
    </row>
    <row r="4143" spans="8:12" s="58" customFormat="1" ht="12.75">
      <c r="H4143" s="57"/>
      <c r="L4143" s="57"/>
    </row>
    <row r="4144" spans="8:12" s="58" customFormat="1" ht="12.75">
      <c r="H4144" s="57"/>
      <c r="L4144" s="57"/>
    </row>
    <row r="4145" spans="8:12" s="58" customFormat="1" ht="12.75">
      <c r="H4145" s="57"/>
      <c r="L4145" s="57"/>
    </row>
    <row r="4146" spans="8:12" s="58" customFormat="1" ht="12.75">
      <c r="H4146" s="57"/>
      <c r="L4146" s="57"/>
    </row>
    <row r="4147" spans="8:12" s="58" customFormat="1" ht="12.75">
      <c r="H4147" s="57"/>
      <c r="L4147" s="57"/>
    </row>
    <row r="4148" spans="8:12" s="58" customFormat="1" ht="12.75">
      <c r="H4148" s="57"/>
      <c r="L4148" s="57"/>
    </row>
    <row r="4149" spans="8:12" s="58" customFormat="1" ht="12.75">
      <c r="H4149" s="57"/>
      <c r="L4149" s="57"/>
    </row>
    <row r="4150" spans="8:12" s="58" customFormat="1" ht="12.75">
      <c r="H4150" s="57"/>
      <c r="L4150" s="57"/>
    </row>
    <row r="4151" spans="8:12" s="58" customFormat="1" ht="12.75">
      <c r="H4151" s="57"/>
      <c r="L4151" s="57"/>
    </row>
    <row r="4152" spans="8:12" s="58" customFormat="1" ht="12.75">
      <c r="H4152" s="57"/>
      <c r="L4152" s="57"/>
    </row>
    <row r="4153" spans="8:12" s="58" customFormat="1" ht="12.75">
      <c r="H4153" s="57"/>
      <c r="L4153" s="57"/>
    </row>
    <row r="4154" spans="8:12" s="58" customFormat="1" ht="12.75">
      <c r="H4154" s="57"/>
      <c r="L4154" s="57"/>
    </row>
    <row r="4155" spans="8:12" s="58" customFormat="1" ht="12.75">
      <c r="H4155" s="57"/>
      <c r="L4155" s="57"/>
    </row>
    <row r="4156" spans="8:12" s="58" customFormat="1" ht="12.75">
      <c r="H4156" s="57"/>
      <c r="L4156" s="57"/>
    </row>
    <row r="4157" spans="8:12" s="58" customFormat="1" ht="12.75">
      <c r="H4157" s="57"/>
      <c r="L4157" s="57"/>
    </row>
    <row r="4158" spans="8:12" s="58" customFormat="1" ht="12.75">
      <c r="H4158" s="57"/>
      <c r="L4158" s="57"/>
    </row>
    <row r="4159" spans="8:12" s="58" customFormat="1" ht="12.75">
      <c r="H4159" s="57"/>
      <c r="L4159" s="57"/>
    </row>
    <row r="4160" spans="8:12" s="58" customFormat="1" ht="12.75">
      <c r="H4160" s="57"/>
      <c r="L4160" s="57"/>
    </row>
    <row r="4161" spans="8:12" s="58" customFormat="1" ht="12.75">
      <c r="H4161" s="57"/>
      <c r="L4161" s="57"/>
    </row>
    <row r="4162" spans="8:12" s="58" customFormat="1" ht="12.75">
      <c r="H4162" s="57"/>
      <c r="L4162" s="57"/>
    </row>
    <row r="4163" spans="8:12" s="58" customFormat="1" ht="12.75">
      <c r="H4163" s="57"/>
      <c r="L4163" s="57"/>
    </row>
    <row r="4164" spans="8:12" s="58" customFormat="1" ht="12.75">
      <c r="H4164" s="57"/>
      <c r="L4164" s="57"/>
    </row>
    <row r="4165" spans="8:12" s="58" customFormat="1" ht="12.75">
      <c r="H4165" s="57"/>
      <c r="L4165" s="57"/>
    </row>
    <row r="4166" spans="8:12" s="58" customFormat="1" ht="12.75">
      <c r="H4166" s="57"/>
      <c r="L4166" s="57"/>
    </row>
    <row r="4167" spans="8:12" s="58" customFormat="1" ht="12.75">
      <c r="H4167" s="57"/>
      <c r="L4167" s="57"/>
    </row>
    <row r="4168" spans="8:12" s="58" customFormat="1" ht="12.75">
      <c r="H4168" s="57"/>
      <c r="L4168" s="57"/>
    </row>
    <row r="4169" spans="8:12" s="58" customFormat="1" ht="12.75">
      <c r="H4169" s="57"/>
      <c r="L4169" s="57"/>
    </row>
    <row r="4170" spans="8:12" s="58" customFormat="1" ht="12.75">
      <c r="H4170" s="57"/>
      <c r="L4170" s="57"/>
    </row>
    <row r="4171" spans="8:12" s="58" customFormat="1" ht="12.75">
      <c r="H4171" s="57"/>
      <c r="L4171" s="57"/>
    </row>
    <row r="4172" spans="8:12" s="58" customFormat="1" ht="12.75">
      <c r="H4172" s="57"/>
      <c r="L4172" s="57"/>
    </row>
    <row r="4173" spans="8:12" s="58" customFormat="1" ht="12.75">
      <c r="H4173" s="57"/>
      <c r="L4173" s="57"/>
    </row>
    <row r="4174" spans="8:12" s="58" customFormat="1" ht="12.75">
      <c r="H4174" s="57"/>
      <c r="L4174" s="57"/>
    </row>
    <row r="4175" spans="8:12" s="58" customFormat="1" ht="12.75">
      <c r="H4175" s="57"/>
      <c r="L4175" s="57"/>
    </row>
    <row r="4176" spans="8:12" s="58" customFormat="1" ht="12.75">
      <c r="H4176" s="57"/>
      <c r="L4176" s="57"/>
    </row>
    <row r="4177" spans="8:12" s="58" customFormat="1" ht="12.75">
      <c r="H4177" s="57"/>
      <c r="L4177" s="57"/>
    </row>
    <row r="4178" spans="8:12" s="58" customFormat="1" ht="12.75">
      <c r="H4178" s="57"/>
      <c r="L4178" s="57"/>
    </row>
    <row r="4179" spans="8:12" s="58" customFormat="1" ht="12.75">
      <c r="H4179" s="57"/>
      <c r="L4179" s="57"/>
    </row>
    <row r="4180" spans="8:12" s="58" customFormat="1" ht="12.75">
      <c r="H4180" s="57"/>
      <c r="L4180" s="57"/>
    </row>
    <row r="4181" spans="8:12" s="58" customFormat="1" ht="12.75">
      <c r="H4181" s="57"/>
      <c r="L4181" s="57"/>
    </row>
    <row r="4182" spans="8:12" s="58" customFormat="1" ht="12.75">
      <c r="H4182" s="57"/>
      <c r="L4182" s="57"/>
    </row>
    <row r="4183" spans="8:12" s="58" customFormat="1" ht="12.75">
      <c r="H4183" s="57"/>
      <c r="L4183" s="57"/>
    </row>
    <row r="4184" spans="8:12" s="58" customFormat="1" ht="12.75">
      <c r="H4184" s="57"/>
      <c r="L4184" s="57"/>
    </row>
    <row r="4185" spans="8:12" s="58" customFormat="1" ht="12.75">
      <c r="H4185" s="57"/>
      <c r="L4185" s="57"/>
    </row>
    <row r="4186" spans="8:12" s="58" customFormat="1" ht="12.75">
      <c r="H4186" s="57"/>
      <c r="L4186" s="57"/>
    </row>
    <row r="4187" spans="8:12" s="58" customFormat="1" ht="12.75">
      <c r="H4187" s="57"/>
      <c r="L4187" s="57"/>
    </row>
    <row r="4188" spans="8:12" s="58" customFormat="1" ht="12.75">
      <c r="H4188" s="57"/>
      <c r="L4188" s="57"/>
    </row>
    <row r="4189" spans="8:12" s="58" customFormat="1" ht="12.75">
      <c r="H4189" s="57"/>
      <c r="L4189" s="57"/>
    </row>
    <row r="4190" spans="8:12" s="58" customFormat="1" ht="12.75">
      <c r="H4190" s="57"/>
      <c r="L4190" s="57"/>
    </row>
    <row r="4191" spans="8:12" s="58" customFormat="1" ht="12.75">
      <c r="H4191" s="57"/>
      <c r="L4191" s="57"/>
    </row>
    <row r="4192" spans="8:12" s="58" customFormat="1" ht="12.75">
      <c r="H4192" s="57"/>
      <c r="L4192" s="57"/>
    </row>
    <row r="4193" spans="8:12" s="58" customFormat="1" ht="12.75">
      <c r="H4193" s="57"/>
      <c r="L4193" s="57"/>
    </row>
    <row r="4194" spans="8:12" s="58" customFormat="1" ht="12.75">
      <c r="H4194" s="57"/>
      <c r="L4194" s="57"/>
    </row>
    <row r="4195" spans="8:12" s="58" customFormat="1" ht="12.75">
      <c r="H4195" s="57"/>
      <c r="L4195" s="57"/>
    </row>
    <row r="4196" spans="8:12" s="58" customFormat="1" ht="12.75">
      <c r="H4196" s="57"/>
      <c r="L4196" s="57"/>
    </row>
    <row r="4197" spans="8:12" s="58" customFormat="1" ht="12.75">
      <c r="H4197" s="57"/>
      <c r="L4197" s="57"/>
    </row>
    <row r="4198" spans="8:12" s="58" customFormat="1" ht="12.75">
      <c r="H4198" s="57"/>
      <c r="L4198" s="57"/>
    </row>
    <row r="4199" spans="8:12" s="58" customFormat="1" ht="12.75">
      <c r="H4199" s="57"/>
      <c r="L4199" s="57"/>
    </row>
    <row r="4200" spans="8:12" s="58" customFormat="1" ht="12.75">
      <c r="H4200" s="57"/>
      <c r="L4200" s="57"/>
    </row>
    <row r="4201" spans="8:12" s="58" customFormat="1" ht="12.75">
      <c r="H4201" s="57"/>
      <c r="L4201" s="57"/>
    </row>
    <row r="4202" spans="8:12" s="58" customFormat="1" ht="12.75">
      <c r="H4202" s="57"/>
      <c r="L4202" s="57"/>
    </row>
    <row r="4203" spans="8:12" s="58" customFormat="1" ht="12.75">
      <c r="H4203" s="57"/>
      <c r="L4203" s="57"/>
    </row>
    <row r="4204" spans="8:12" s="58" customFormat="1" ht="12.75">
      <c r="H4204" s="57"/>
      <c r="L4204" s="57"/>
    </row>
    <row r="4205" spans="8:12" s="58" customFormat="1" ht="12.75">
      <c r="H4205" s="57"/>
      <c r="L4205" s="57"/>
    </row>
    <row r="4206" spans="8:12" s="58" customFormat="1" ht="12.75">
      <c r="H4206" s="57"/>
      <c r="L4206" s="57"/>
    </row>
    <row r="4207" spans="8:12" s="58" customFormat="1" ht="12.75">
      <c r="H4207" s="57"/>
      <c r="L4207" s="57"/>
    </row>
    <row r="4208" spans="8:12" s="58" customFormat="1" ht="12.75">
      <c r="H4208" s="57"/>
      <c r="L4208" s="57"/>
    </row>
    <row r="4209" spans="8:12" s="58" customFormat="1" ht="12.75">
      <c r="H4209" s="57"/>
      <c r="L4209" s="57"/>
    </row>
    <row r="4210" spans="8:12" s="58" customFormat="1" ht="12.75">
      <c r="H4210" s="57"/>
      <c r="L4210" s="57"/>
    </row>
    <row r="4211" spans="8:12" s="58" customFormat="1" ht="12.75">
      <c r="H4211" s="57"/>
      <c r="L4211" s="57"/>
    </row>
    <row r="4212" spans="8:12" s="58" customFormat="1" ht="12.75">
      <c r="H4212" s="57"/>
      <c r="L4212" s="57"/>
    </row>
    <row r="4213" spans="8:12" s="58" customFormat="1" ht="12.75">
      <c r="H4213" s="57"/>
      <c r="L4213" s="57"/>
    </row>
    <row r="4214" spans="8:12" s="58" customFormat="1" ht="12.75">
      <c r="H4214" s="57"/>
      <c r="L4214" s="57"/>
    </row>
    <row r="4215" spans="8:12" s="58" customFormat="1" ht="12.75">
      <c r="H4215" s="57"/>
      <c r="L4215" s="57"/>
    </row>
    <row r="4216" spans="8:12" s="58" customFormat="1" ht="12.75">
      <c r="H4216" s="57"/>
      <c r="L4216" s="57"/>
    </row>
    <row r="4217" spans="8:12" s="58" customFormat="1" ht="12.75">
      <c r="H4217" s="57"/>
      <c r="L4217" s="57"/>
    </row>
    <row r="4218" spans="8:12" s="58" customFormat="1" ht="12.75">
      <c r="H4218" s="57"/>
      <c r="L4218" s="57"/>
    </row>
    <row r="4219" spans="8:12" s="58" customFormat="1" ht="12.75">
      <c r="H4219" s="57"/>
      <c r="L4219" s="57"/>
    </row>
    <row r="4220" spans="8:12" s="58" customFormat="1" ht="12.75">
      <c r="H4220" s="57"/>
      <c r="L4220" s="57"/>
    </row>
    <row r="4221" spans="8:12" s="58" customFormat="1" ht="12.75">
      <c r="H4221" s="57"/>
      <c r="L4221" s="57"/>
    </row>
    <row r="4222" spans="8:12" s="58" customFormat="1" ht="12.75">
      <c r="H4222" s="57"/>
      <c r="L4222" s="57"/>
    </row>
    <row r="4223" spans="8:12" s="58" customFormat="1" ht="12.75">
      <c r="H4223" s="57"/>
      <c r="L4223" s="57"/>
    </row>
    <row r="4224" spans="8:12" s="58" customFormat="1" ht="12.75">
      <c r="H4224" s="57"/>
      <c r="L4224" s="57"/>
    </row>
    <row r="4225" spans="8:12" s="58" customFormat="1" ht="12.75">
      <c r="H4225" s="57"/>
      <c r="L4225" s="57"/>
    </row>
    <row r="4226" spans="8:12" s="58" customFormat="1" ht="12.75">
      <c r="H4226" s="57"/>
      <c r="L4226" s="57"/>
    </row>
    <row r="4227" spans="8:12" s="58" customFormat="1" ht="12.75">
      <c r="H4227" s="57"/>
      <c r="L4227" s="57"/>
    </row>
    <row r="4228" spans="8:12" s="58" customFormat="1" ht="12.75">
      <c r="H4228" s="57"/>
      <c r="L4228" s="57"/>
    </row>
    <row r="4229" spans="8:12" s="58" customFormat="1" ht="12.75">
      <c r="H4229" s="57"/>
      <c r="L4229" s="57"/>
    </row>
    <row r="4230" spans="8:12" s="58" customFormat="1" ht="12.75">
      <c r="H4230" s="57"/>
      <c r="L4230" s="57"/>
    </row>
    <row r="4231" spans="8:12" s="58" customFormat="1" ht="12.75">
      <c r="H4231" s="57"/>
      <c r="L4231" s="57"/>
    </row>
    <row r="4232" spans="8:12" s="58" customFormat="1" ht="12.75">
      <c r="H4232" s="57"/>
      <c r="L4232" s="57"/>
    </row>
    <row r="4233" spans="8:12" s="58" customFormat="1" ht="12.75">
      <c r="H4233" s="57"/>
      <c r="L4233" s="57"/>
    </row>
    <row r="4234" spans="8:12" s="58" customFormat="1" ht="12.75">
      <c r="H4234" s="57"/>
      <c r="L4234" s="57"/>
    </row>
    <row r="4235" spans="8:12" s="58" customFormat="1" ht="12.75">
      <c r="H4235" s="57"/>
      <c r="L4235" s="57"/>
    </row>
    <row r="4236" spans="8:12" s="58" customFormat="1" ht="12.75">
      <c r="H4236" s="57"/>
      <c r="L4236" s="57"/>
    </row>
    <row r="4237" spans="8:12" s="58" customFormat="1" ht="12.75">
      <c r="H4237" s="57"/>
      <c r="L4237" s="57"/>
    </row>
    <row r="4238" spans="8:12" s="58" customFormat="1" ht="12.75">
      <c r="H4238" s="57"/>
      <c r="L4238" s="57"/>
    </row>
    <row r="4239" spans="8:12" s="58" customFormat="1" ht="12.75">
      <c r="H4239" s="57"/>
      <c r="L4239" s="57"/>
    </row>
    <row r="4240" spans="8:12" s="58" customFormat="1" ht="12.75">
      <c r="H4240" s="57"/>
      <c r="L4240" s="57"/>
    </row>
    <row r="4241" spans="8:12" s="58" customFormat="1" ht="12.75">
      <c r="H4241" s="57"/>
      <c r="L4241" s="57"/>
    </row>
    <row r="4242" spans="8:12" s="58" customFormat="1" ht="12.75">
      <c r="H4242" s="57"/>
      <c r="L4242" s="57"/>
    </row>
    <row r="4243" spans="8:12" s="58" customFormat="1" ht="12.75">
      <c r="H4243" s="57"/>
      <c r="L4243" s="57"/>
    </row>
    <row r="4244" spans="8:12" s="58" customFormat="1" ht="12.75">
      <c r="H4244" s="57"/>
      <c r="L4244" s="57"/>
    </row>
    <row r="4245" spans="8:12" s="58" customFormat="1" ht="12.75">
      <c r="H4245" s="57"/>
      <c r="L4245" s="57"/>
    </row>
    <row r="4246" spans="8:12" s="58" customFormat="1" ht="12.75">
      <c r="H4246" s="57"/>
      <c r="L4246" s="57"/>
    </row>
    <row r="4247" spans="8:12" s="58" customFormat="1" ht="12.75">
      <c r="H4247" s="57"/>
      <c r="L4247" s="57"/>
    </row>
    <row r="4248" spans="8:12" s="58" customFormat="1" ht="12.75">
      <c r="H4248" s="57"/>
      <c r="L4248" s="57"/>
    </row>
    <row r="4249" spans="8:12" s="58" customFormat="1" ht="12.75">
      <c r="H4249" s="57"/>
      <c r="L4249" s="57"/>
    </row>
    <row r="4250" spans="8:12" s="58" customFormat="1" ht="12.75">
      <c r="H4250" s="57"/>
      <c r="L4250" s="57"/>
    </row>
    <row r="4251" spans="8:12" s="58" customFormat="1" ht="12.75">
      <c r="H4251" s="57"/>
      <c r="L4251" s="57"/>
    </row>
    <row r="4252" spans="8:12" s="58" customFormat="1" ht="12.75">
      <c r="H4252" s="57"/>
      <c r="L4252" s="57"/>
    </row>
    <row r="4253" spans="8:12" s="58" customFormat="1" ht="12.75">
      <c r="H4253" s="57"/>
      <c r="L4253" s="57"/>
    </row>
    <row r="4254" spans="8:12" s="58" customFormat="1" ht="12.75">
      <c r="H4254" s="57"/>
      <c r="L4254" s="57"/>
    </row>
    <row r="4255" spans="8:12" s="58" customFormat="1" ht="12.75">
      <c r="H4255" s="57"/>
      <c r="L4255" s="57"/>
    </row>
    <row r="4256" spans="8:12" s="58" customFormat="1" ht="12.75">
      <c r="H4256" s="57"/>
      <c r="L4256" s="57"/>
    </row>
    <row r="4257" spans="8:12" s="58" customFormat="1" ht="12.75">
      <c r="H4257" s="57"/>
      <c r="L4257" s="57"/>
    </row>
    <row r="4258" spans="8:12" s="58" customFormat="1" ht="12.75">
      <c r="H4258" s="57"/>
      <c r="L4258" s="57"/>
    </row>
    <row r="4259" spans="8:12" s="58" customFormat="1" ht="12.75">
      <c r="H4259" s="57"/>
      <c r="L4259" s="57"/>
    </row>
    <row r="4260" spans="8:12" s="58" customFormat="1" ht="12.75">
      <c r="H4260" s="57"/>
      <c r="L4260" s="57"/>
    </row>
    <row r="4261" spans="8:12" s="58" customFormat="1" ht="12.75">
      <c r="H4261" s="57"/>
      <c r="L4261" s="57"/>
    </row>
    <row r="4262" spans="8:12" s="58" customFormat="1" ht="12.75">
      <c r="H4262" s="57"/>
      <c r="L4262" s="57"/>
    </row>
    <row r="4263" spans="8:12" s="58" customFormat="1" ht="12.75">
      <c r="H4263" s="57"/>
      <c r="L4263" s="57"/>
    </row>
    <row r="4264" spans="8:12" s="58" customFormat="1" ht="12.75">
      <c r="H4264" s="57"/>
      <c r="L4264" s="57"/>
    </row>
    <row r="4265" spans="8:12" s="58" customFormat="1" ht="12.75">
      <c r="H4265" s="57"/>
      <c r="L4265" s="57"/>
    </row>
    <row r="4266" spans="8:12" s="58" customFormat="1" ht="12.75">
      <c r="H4266" s="57"/>
      <c r="L4266" s="57"/>
    </row>
    <row r="4267" spans="8:12" s="58" customFormat="1" ht="12.75">
      <c r="H4267" s="57"/>
      <c r="L4267" s="57"/>
    </row>
    <row r="4268" spans="8:12" s="58" customFormat="1" ht="12.75">
      <c r="H4268" s="57"/>
      <c r="L4268" s="57"/>
    </row>
    <row r="4269" spans="8:12" s="58" customFormat="1" ht="12.75">
      <c r="H4269" s="57"/>
      <c r="L4269" s="57"/>
    </row>
    <row r="4270" spans="8:12" s="58" customFormat="1" ht="12.75">
      <c r="H4270" s="57"/>
      <c r="L4270" s="57"/>
    </row>
    <row r="4271" spans="8:12" s="58" customFormat="1" ht="12.75">
      <c r="H4271" s="57"/>
      <c r="L4271" s="57"/>
    </row>
    <row r="4272" spans="8:12" s="58" customFormat="1" ht="12.75">
      <c r="H4272" s="57"/>
      <c r="L4272" s="57"/>
    </row>
    <row r="4273" spans="8:12" s="58" customFormat="1" ht="12.75">
      <c r="H4273" s="57"/>
      <c r="L4273" s="57"/>
    </row>
    <row r="4274" spans="8:12" s="58" customFormat="1" ht="12.75">
      <c r="H4274" s="57"/>
      <c r="L4274" s="57"/>
    </row>
    <row r="4275" spans="8:12" s="58" customFormat="1" ht="12.75">
      <c r="H4275" s="57"/>
      <c r="L4275" s="57"/>
    </row>
    <row r="4276" spans="8:12" s="58" customFormat="1" ht="12.75">
      <c r="H4276" s="57"/>
      <c r="L4276" s="57"/>
    </row>
    <row r="4277" spans="8:12" s="58" customFormat="1" ht="12.75">
      <c r="H4277" s="57"/>
      <c r="L4277" s="57"/>
    </row>
    <row r="4278" spans="8:12" s="58" customFormat="1" ht="12.75">
      <c r="H4278" s="57"/>
      <c r="L4278" s="57"/>
    </row>
    <row r="4279" spans="8:12" s="58" customFormat="1" ht="12.75">
      <c r="H4279" s="57"/>
      <c r="L4279" s="57"/>
    </row>
    <row r="4280" spans="8:12" s="58" customFormat="1" ht="12.75">
      <c r="H4280" s="57"/>
      <c r="L4280" s="57"/>
    </row>
    <row r="4281" spans="8:12" s="58" customFormat="1" ht="12.75">
      <c r="H4281" s="57"/>
      <c r="L4281" s="57"/>
    </row>
    <row r="4282" spans="8:12" s="58" customFormat="1" ht="12.75">
      <c r="H4282" s="57"/>
      <c r="L4282" s="57"/>
    </row>
    <row r="4283" spans="8:12" s="58" customFormat="1" ht="12.75">
      <c r="H4283" s="57"/>
      <c r="L4283" s="57"/>
    </row>
    <row r="4284" spans="8:12" s="58" customFormat="1" ht="12.75">
      <c r="H4284" s="57"/>
      <c r="L4284" s="57"/>
    </row>
    <row r="4285" spans="8:12" s="58" customFormat="1" ht="12.75">
      <c r="H4285" s="57"/>
      <c r="L4285" s="57"/>
    </row>
    <row r="4286" spans="8:12" s="58" customFormat="1" ht="12.75">
      <c r="H4286" s="57"/>
      <c r="L4286" s="57"/>
    </row>
    <row r="4287" spans="8:12" s="58" customFormat="1" ht="12.75">
      <c r="H4287" s="57"/>
      <c r="L4287" s="57"/>
    </row>
    <row r="4288" spans="8:12" s="58" customFormat="1" ht="12.75">
      <c r="H4288" s="57"/>
      <c r="L4288" s="57"/>
    </row>
    <row r="4289" spans="8:12" s="58" customFormat="1" ht="12.75">
      <c r="H4289" s="57"/>
      <c r="L4289" s="57"/>
    </row>
    <row r="4290" spans="8:12" s="58" customFormat="1" ht="12.75">
      <c r="H4290" s="57"/>
      <c r="L4290" s="57"/>
    </row>
    <row r="4291" spans="8:12" s="58" customFormat="1" ht="12.75">
      <c r="H4291" s="57"/>
      <c r="L4291" s="57"/>
    </row>
    <row r="4292" spans="8:12" s="58" customFormat="1" ht="12.75">
      <c r="H4292" s="57"/>
      <c r="L4292" s="57"/>
    </row>
    <row r="4293" spans="8:12" s="58" customFormat="1" ht="12.75">
      <c r="H4293" s="57"/>
      <c r="L4293" s="57"/>
    </row>
    <row r="4294" spans="8:12" s="58" customFormat="1" ht="12.75">
      <c r="H4294" s="57"/>
      <c r="L4294" s="57"/>
    </row>
    <row r="4295" spans="8:12" s="58" customFormat="1" ht="12.75">
      <c r="H4295" s="57"/>
      <c r="L4295" s="57"/>
    </row>
    <row r="4296" spans="8:12" s="58" customFormat="1" ht="12.75">
      <c r="H4296" s="57"/>
      <c r="L4296" s="57"/>
    </row>
    <row r="4297" spans="8:12" s="58" customFormat="1" ht="12.75">
      <c r="H4297" s="57"/>
      <c r="L4297" s="57"/>
    </row>
    <row r="4298" spans="8:12" s="58" customFormat="1" ht="12.75">
      <c r="H4298" s="57"/>
      <c r="L4298" s="57"/>
    </row>
    <row r="4299" spans="8:12" s="58" customFormat="1" ht="12.75">
      <c r="H4299" s="57"/>
      <c r="L4299" s="57"/>
    </row>
    <row r="4300" spans="8:12" s="58" customFormat="1" ht="12.75">
      <c r="H4300" s="57"/>
      <c r="L4300" s="57"/>
    </row>
    <row r="4301" spans="8:12" s="58" customFormat="1" ht="12.75">
      <c r="H4301" s="57"/>
      <c r="L4301" s="57"/>
    </row>
    <row r="4302" spans="8:12" s="58" customFormat="1" ht="12.75">
      <c r="H4302" s="57"/>
      <c r="L4302" s="57"/>
    </row>
    <row r="4303" spans="8:12" s="58" customFormat="1" ht="12.75">
      <c r="H4303" s="57"/>
      <c r="L4303" s="57"/>
    </row>
    <row r="4304" spans="8:12" s="58" customFormat="1" ht="12.75">
      <c r="H4304" s="57"/>
      <c r="L4304" s="57"/>
    </row>
    <row r="4305" spans="8:12" s="58" customFormat="1" ht="12.75">
      <c r="H4305" s="57"/>
      <c r="L4305" s="57"/>
    </row>
    <row r="4306" spans="8:12" s="58" customFormat="1" ht="12.75">
      <c r="H4306" s="57"/>
      <c r="L4306" s="57"/>
    </row>
    <row r="4307" spans="8:12" s="58" customFormat="1" ht="12.75">
      <c r="H4307" s="57"/>
      <c r="L4307" s="57"/>
    </row>
    <row r="4308" spans="8:12" s="58" customFormat="1" ht="12.75">
      <c r="H4308" s="57"/>
      <c r="L4308" s="57"/>
    </row>
    <row r="4309" spans="8:12" s="58" customFormat="1" ht="12.75">
      <c r="H4309" s="57"/>
      <c r="L4309" s="57"/>
    </row>
    <row r="4310" spans="8:12" s="58" customFormat="1" ht="12.75">
      <c r="H4310" s="57"/>
      <c r="L4310" s="57"/>
    </row>
    <row r="4311" spans="8:12" s="58" customFormat="1" ht="12.75">
      <c r="H4311" s="57"/>
      <c r="L4311" s="57"/>
    </row>
    <row r="4312" spans="8:12" s="58" customFormat="1" ht="12.75">
      <c r="H4312" s="57"/>
      <c r="L4312" s="57"/>
    </row>
    <row r="4313" spans="8:12" s="58" customFormat="1" ht="12.75">
      <c r="H4313" s="57"/>
      <c r="L4313" s="57"/>
    </row>
    <row r="4314" spans="8:12" s="58" customFormat="1" ht="12.75">
      <c r="H4314" s="57"/>
      <c r="L4314" s="57"/>
    </row>
    <row r="4315" spans="8:12" s="58" customFormat="1" ht="12.75">
      <c r="H4315" s="57"/>
      <c r="L4315" s="57"/>
    </row>
    <row r="4316" spans="8:12" s="58" customFormat="1" ht="12.75">
      <c r="H4316" s="57"/>
      <c r="L4316" s="57"/>
    </row>
    <row r="4317" spans="8:12" s="58" customFormat="1" ht="12.75">
      <c r="H4317" s="57"/>
      <c r="L4317" s="57"/>
    </row>
    <row r="4318" spans="8:12" s="58" customFormat="1" ht="12.75">
      <c r="H4318" s="57"/>
      <c r="L4318" s="57"/>
    </row>
    <row r="4319" spans="8:12" s="58" customFormat="1" ht="12.75">
      <c r="H4319" s="57"/>
      <c r="L4319" s="57"/>
    </row>
    <row r="4320" spans="8:12" s="58" customFormat="1" ht="12.75">
      <c r="H4320" s="57"/>
      <c r="L4320" s="57"/>
    </row>
    <row r="4321" spans="8:12" s="58" customFormat="1" ht="12.75">
      <c r="H4321" s="57"/>
      <c r="L4321" s="57"/>
    </row>
    <row r="4322" spans="8:12" s="58" customFormat="1" ht="12.75">
      <c r="H4322" s="57"/>
      <c r="L4322" s="57"/>
    </row>
    <row r="4323" spans="8:12" s="58" customFormat="1" ht="12.75">
      <c r="H4323" s="57"/>
      <c r="L4323" s="57"/>
    </row>
    <row r="4324" spans="8:12" s="58" customFormat="1" ht="12.75">
      <c r="H4324" s="57"/>
      <c r="L4324" s="57"/>
    </row>
    <row r="4325" spans="8:12" s="58" customFormat="1" ht="12.75">
      <c r="H4325" s="57"/>
      <c r="L4325" s="57"/>
    </row>
    <row r="4326" spans="8:12" s="58" customFormat="1" ht="12.75">
      <c r="H4326" s="57"/>
      <c r="L4326" s="57"/>
    </row>
    <row r="4327" spans="8:12" s="58" customFormat="1" ht="12.75">
      <c r="H4327" s="57"/>
      <c r="L4327" s="57"/>
    </row>
    <row r="4328" spans="8:12" s="58" customFormat="1" ht="12.75">
      <c r="H4328" s="57"/>
      <c r="L4328" s="57"/>
    </row>
    <row r="4329" spans="8:12" s="58" customFormat="1" ht="12.75">
      <c r="H4329" s="57"/>
      <c r="L4329" s="57"/>
    </row>
    <row r="4330" spans="8:12" s="58" customFormat="1" ht="12.75">
      <c r="H4330" s="57"/>
      <c r="L4330" s="57"/>
    </row>
    <row r="4331" spans="8:12" s="58" customFormat="1" ht="12.75">
      <c r="H4331" s="57"/>
      <c r="L4331" s="57"/>
    </row>
    <row r="4332" spans="8:12" s="58" customFormat="1" ht="12.75">
      <c r="H4332" s="57"/>
      <c r="L4332" s="57"/>
    </row>
    <row r="4333" spans="8:12" s="58" customFormat="1" ht="12.75">
      <c r="H4333" s="57"/>
      <c r="L4333" s="57"/>
    </row>
    <row r="4334" spans="8:12" s="58" customFormat="1" ht="12.75">
      <c r="H4334" s="57"/>
      <c r="L4334" s="57"/>
    </row>
    <row r="4335" spans="8:12" s="58" customFormat="1" ht="12.75">
      <c r="H4335" s="57"/>
      <c r="L4335" s="57"/>
    </row>
    <row r="4336" spans="8:12" s="58" customFormat="1" ht="12.75">
      <c r="H4336" s="57"/>
      <c r="L4336" s="57"/>
    </row>
    <row r="4337" spans="8:12" s="58" customFormat="1" ht="12.75">
      <c r="H4337" s="57"/>
      <c r="L4337" s="57"/>
    </row>
    <row r="4338" spans="8:12" s="58" customFormat="1" ht="12.75">
      <c r="H4338" s="57"/>
      <c r="L4338" s="57"/>
    </row>
    <row r="4339" spans="8:12" s="58" customFormat="1" ht="12.75">
      <c r="H4339" s="57"/>
      <c r="L4339" s="57"/>
    </row>
    <row r="4340" spans="8:12" s="58" customFormat="1" ht="12.75">
      <c r="H4340" s="57"/>
      <c r="L4340" s="57"/>
    </row>
    <row r="4341" spans="8:12" s="58" customFormat="1" ht="12.75">
      <c r="H4341" s="57"/>
      <c r="L4341" s="57"/>
    </row>
    <row r="4342" spans="8:12" s="58" customFormat="1" ht="12.75">
      <c r="H4342" s="57"/>
      <c r="L4342" s="57"/>
    </row>
    <row r="4343" spans="8:12" s="58" customFormat="1" ht="12.75">
      <c r="H4343" s="57"/>
      <c r="L4343" s="57"/>
    </row>
    <row r="4344" spans="8:12" s="58" customFormat="1" ht="12.75">
      <c r="H4344" s="57"/>
      <c r="L4344" s="57"/>
    </row>
    <row r="4345" spans="8:12" s="58" customFormat="1" ht="12.75">
      <c r="H4345" s="57"/>
      <c r="L4345" s="57"/>
    </row>
    <row r="4346" spans="8:12" s="58" customFormat="1" ht="12.75">
      <c r="H4346" s="57"/>
      <c r="L4346" s="57"/>
    </row>
    <row r="4347" spans="8:12" s="58" customFormat="1" ht="12.75">
      <c r="H4347" s="57"/>
      <c r="L4347" s="57"/>
    </row>
    <row r="4348" spans="8:12" s="58" customFormat="1" ht="12.75">
      <c r="H4348" s="57"/>
      <c r="L4348" s="57"/>
    </row>
    <row r="4349" spans="8:12" s="58" customFormat="1" ht="12.75">
      <c r="H4349" s="57"/>
      <c r="L4349" s="57"/>
    </row>
    <row r="4350" spans="8:12" s="58" customFormat="1" ht="12.75">
      <c r="H4350" s="57"/>
      <c r="L4350" s="57"/>
    </row>
    <row r="4351" spans="8:12" s="58" customFormat="1" ht="12.75">
      <c r="H4351" s="57"/>
      <c r="L4351" s="57"/>
    </row>
    <row r="4352" spans="8:12" s="58" customFormat="1" ht="12.75">
      <c r="H4352" s="57"/>
      <c r="L4352" s="57"/>
    </row>
    <row r="4353" spans="8:12" s="58" customFormat="1" ht="12.75">
      <c r="H4353" s="57"/>
      <c r="L4353" s="57"/>
    </row>
    <row r="4354" spans="8:12" s="58" customFormat="1" ht="12.75">
      <c r="H4354" s="57"/>
      <c r="L4354" s="57"/>
    </row>
    <row r="4355" spans="8:12" s="58" customFormat="1" ht="12.75">
      <c r="H4355" s="57"/>
      <c r="L4355" s="57"/>
    </row>
    <row r="4356" spans="8:12" s="58" customFormat="1" ht="12.75">
      <c r="H4356" s="57"/>
      <c r="L4356" s="57"/>
    </row>
    <row r="4357" spans="8:12" s="58" customFormat="1" ht="12.75">
      <c r="H4357" s="57"/>
      <c r="L4357" s="57"/>
    </row>
    <row r="4358" spans="8:12" s="58" customFormat="1" ht="12.75">
      <c r="H4358" s="57"/>
      <c r="L4358" s="57"/>
    </row>
    <row r="4359" spans="8:12" s="58" customFormat="1" ht="12.75">
      <c r="H4359" s="57"/>
      <c r="L4359" s="57"/>
    </row>
    <row r="4360" spans="8:12" s="58" customFormat="1" ht="12.75">
      <c r="H4360" s="57"/>
      <c r="L4360" s="57"/>
    </row>
    <row r="4361" spans="8:12" s="58" customFormat="1" ht="12.75">
      <c r="H4361" s="57"/>
      <c r="L4361" s="57"/>
    </row>
    <row r="4362" spans="8:12" s="58" customFormat="1" ht="12.75">
      <c r="H4362" s="57"/>
      <c r="L4362" s="57"/>
    </row>
    <row r="4363" spans="8:12" s="58" customFormat="1" ht="12.75">
      <c r="H4363" s="57"/>
      <c r="L4363" s="57"/>
    </row>
    <row r="4364" spans="8:12" s="58" customFormat="1" ht="12.75">
      <c r="H4364" s="57"/>
      <c r="L4364" s="57"/>
    </row>
    <row r="4365" spans="8:12" s="58" customFormat="1" ht="12.75">
      <c r="H4365" s="57"/>
      <c r="L4365" s="57"/>
    </row>
    <row r="4366" spans="8:12" s="58" customFormat="1" ht="12.75">
      <c r="H4366" s="57"/>
      <c r="L4366" s="57"/>
    </row>
    <row r="4367" spans="8:12" s="58" customFormat="1" ht="12.75">
      <c r="H4367" s="57"/>
      <c r="L4367" s="57"/>
    </row>
    <row r="4368" spans="8:12" s="58" customFormat="1" ht="12.75">
      <c r="H4368" s="57"/>
      <c r="L4368" s="57"/>
    </row>
    <row r="4369" spans="8:12" s="58" customFormat="1" ht="12.75">
      <c r="H4369" s="57"/>
      <c r="L4369" s="57"/>
    </row>
    <row r="4370" spans="8:12" s="58" customFormat="1" ht="12.75">
      <c r="H4370" s="57"/>
      <c r="L4370" s="57"/>
    </row>
    <row r="4371" spans="8:12" s="58" customFormat="1" ht="12.75">
      <c r="H4371" s="57"/>
      <c r="L4371" s="57"/>
    </row>
    <row r="4372" spans="8:12" s="58" customFormat="1" ht="12.75">
      <c r="H4372" s="57"/>
      <c r="L4372" s="57"/>
    </row>
    <row r="4373" spans="8:12" s="58" customFormat="1" ht="12.75">
      <c r="H4373" s="57"/>
      <c r="L4373" s="57"/>
    </row>
    <row r="4374" spans="8:12" s="58" customFormat="1" ht="12.75">
      <c r="H4374" s="57"/>
      <c r="L4374" s="57"/>
    </row>
    <row r="4375" spans="8:12" s="58" customFormat="1" ht="12.75">
      <c r="H4375" s="57"/>
      <c r="L4375" s="57"/>
    </row>
    <row r="4376" spans="8:12" s="58" customFormat="1" ht="12.75">
      <c r="H4376" s="57"/>
      <c r="L4376" s="57"/>
    </row>
    <row r="4377" spans="8:12" s="58" customFormat="1" ht="12.75">
      <c r="H4377" s="57"/>
      <c r="L4377" s="57"/>
    </row>
    <row r="4378" spans="8:12" s="58" customFormat="1" ht="12.75">
      <c r="H4378" s="57"/>
      <c r="L4378" s="57"/>
    </row>
    <row r="4379" spans="8:12" s="58" customFormat="1" ht="12.75">
      <c r="H4379" s="57"/>
      <c r="L4379" s="57"/>
    </row>
    <row r="4380" spans="8:12" s="58" customFormat="1" ht="12.75">
      <c r="H4380" s="57"/>
      <c r="L4380" s="57"/>
    </row>
    <row r="4381" spans="8:12" s="58" customFormat="1" ht="12.75">
      <c r="H4381" s="57"/>
      <c r="L4381" s="57"/>
    </row>
    <row r="4382" spans="8:12" s="58" customFormat="1" ht="12.75">
      <c r="H4382" s="57"/>
      <c r="L4382" s="57"/>
    </row>
    <row r="4383" spans="8:12" s="58" customFormat="1" ht="12.75">
      <c r="H4383" s="57"/>
      <c r="L4383" s="57"/>
    </row>
    <row r="4384" spans="8:12" s="58" customFormat="1" ht="12.75">
      <c r="H4384" s="57"/>
      <c r="L4384" s="57"/>
    </row>
    <row r="4385" spans="8:12" s="58" customFormat="1" ht="12.75">
      <c r="H4385" s="57"/>
      <c r="L4385" s="57"/>
    </row>
    <row r="4386" spans="8:12" s="58" customFormat="1" ht="12.75">
      <c r="H4386" s="57"/>
      <c r="L4386" s="57"/>
    </row>
    <row r="4387" spans="8:12" s="58" customFormat="1" ht="12.75">
      <c r="H4387" s="57"/>
      <c r="L4387" s="57"/>
    </row>
    <row r="4388" spans="8:12" s="58" customFormat="1" ht="12.75">
      <c r="H4388" s="57"/>
      <c r="L4388" s="57"/>
    </row>
    <row r="4389" spans="8:12" s="58" customFormat="1" ht="12.75">
      <c r="H4389" s="57"/>
      <c r="L4389" s="57"/>
    </row>
    <row r="4390" spans="8:12" s="58" customFormat="1" ht="12.75">
      <c r="H4390" s="57"/>
      <c r="L4390" s="57"/>
    </row>
    <row r="4391" spans="8:12" s="58" customFormat="1" ht="12.75">
      <c r="H4391" s="57"/>
      <c r="L4391" s="57"/>
    </row>
    <row r="4392" spans="8:12" s="58" customFormat="1" ht="12.75">
      <c r="H4392" s="57"/>
      <c r="L4392" s="57"/>
    </row>
    <row r="4393" spans="8:12" s="58" customFormat="1" ht="12.75">
      <c r="H4393" s="57"/>
      <c r="L4393" s="57"/>
    </row>
    <row r="4394" spans="8:12" s="58" customFormat="1" ht="12.75">
      <c r="H4394" s="57"/>
      <c r="L4394" s="57"/>
    </row>
    <row r="4395" spans="8:12" s="58" customFormat="1" ht="12.75">
      <c r="H4395" s="57"/>
      <c r="L4395" s="57"/>
    </row>
    <row r="4396" spans="8:12" s="58" customFormat="1" ht="12.75">
      <c r="H4396" s="57"/>
      <c r="L4396" s="57"/>
    </row>
    <row r="4397" spans="8:12" s="58" customFormat="1" ht="12.75">
      <c r="H4397" s="57"/>
      <c r="L4397" s="57"/>
    </row>
    <row r="4398" spans="8:12" s="58" customFormat="1" ht="12.75">
      <c r="H4398" s="57"/>
      <c r="L4398" s="57"/>
    </row>
    <row r="4399" spans="8:12" s="58" customFormat="1" ht="12.75">
      <c r="H4399" s="57"/>
      <c r="L4399" s="57"/>
    </row>
    <row r="4400" spans="8:12" s="58" customFormat="1" ht="12.75">
      <c r="H4400" s="57"/>
      <c r="L4400" s="57"/>
    </row>
    <row r="4401" spans="8:12" s="58" customFormat="1" ht="12.75">
      <c r="H4401" s="57"/>
      <c r="L4401" s="57"/>
    </row>
    <row r="4402" spans="8:12" s="58" customFormat="1" ht="12.75">
      <c r="H4402" s="57"/>
      <c r="L4402" s="57"/>
    </row>
    <row r="4403" spans="8:12" s="58" customFormat="1" ht="12.75">
      <c r="H4403" s="57"/>
      <c r="L4403" s="57"/>
    </row>
    <row r="4404" spans="8:12" s="58" customFormat="1" ht="12.75">
      <c r="H4404" s="57"/>
      <c r="L4404" s="57"/>
    </row>
    <row r="4405" spans="8:12" s="58" customFormat="1" ht="12.75">
      <c r="H4405" s="57"/>
      <c r="L4405" s="57"/>
    </row>
    <row r="4406" spans="8:12" s="58" customFormat="1" ht="12.75">
      <c r="H4406" s="57"/>
      <c r="L4406" s="57"/>
    </row>
    <row r="4407" spans="8:12" s="58" customFormat="1" ht="12.75">
      <c r="H4407" s="57"/>
      <c r="L4407" s="57"/>
    </row>
    <row r="4408" spans="8:12" s="58" customFormat="1" ht="12.75">
      <c r="H4408" s="57"/>
      <c r="L4408" s="57"/>
    </row>
    <row r="4409" spans="8:12" s="58" customFormat="1" ht="12.75">
      <c r="H4409" s="57"/>
      <c r="L4409" s="57"/>
    </row>
    <row r="4410" spans="8:12" s="58" customFormat="1" ht="12.75">
      <c r="H4410" s="57"/>
      <c r="L4410" s="57"/>
    </row>
    <row r="4411" spans="8:12" s="58" customFormat="1" ht="12.75">
      <c r="H4411" s="57"/>
      <c r="L4411" s="57"/>
    </row>
    <row r="4412" spans="8:12" s="58" customFormat="1" ht="12.75">
      <c r="H4412" s="57"/>
      <c r="L4412" s="57"/>
    </row>
    <row r="4413" spans="8:12" s="58" customFormat="1" ht="12.75">
      <c r="H4413" s="57"/>
      <c r="L4413" s="57"/>
    </row>
    <row r="4414" spans="8:12" s="58" customFormat="1" ht="12.75">
      <c r="H4414" s="57"/>
      <c r="L4414" s="57"/>
    </row>
    <row r="4415" spans="8:12" s="58" customFormat="1" ht="12.75">
      <c r="H4415" s="57"/>
      <c r="L4415" s="57"/>
    </row>
    <row r="4416" spans="8:12" s="58" customFormat="1" ht="12.75">
      <c r="H4416" s="57"/>
      <c r="L4416" s="57"/>
    </row>
    <row r="4417" spans="8:12" s="58" customFormat="1" ht="12.75">
      <c r="H4417" s="57"/>
      <c r="L4417" s="57"/>
    </row>
    <row r="4418" spans="8:12" s="58" customFormat="1" ht="12.75">
      <c r="H4418" s="57"/>
      <c r="L4418" s="57"/>
    </row>
    <row r="4419" spans="8:12" s="58" customFormat="1" ht="12.75">
      <c r="H4419" s="57"/>
      <c r="L4419" s="57"/>
    </row>
    <row r="4420" spans="8:12" s="58" customFormat="1" ht="12.75">
      <c r="H4420" s="57"/>
      <c r="L4420" s="57"/>
    </row>
    <row r="4421" spans="8:12" s="58" customFormat="1" ht="12.75">
      <c r="H4421" s="57"/>
      <c r="L4421" s="57"/>
    </row>
    <row r="4422" spans="8:12" s="58" customFormat="1" ht="12.75">
      <c r="H4422" s="57"/>
      <c r="L4422" s="57"/>
    </row>
    <row r="4423" spans="8:12" s="58" customFormat="1" ht="12.75">
      <c r="H4423" s="57"/>
      <c r="L4423" s="57"/>
    </row>
    <row r="4424" spans="8:12" s="58" customFormat="1" ht="12.75">
      <c r="H4424" s="57"/>
      <c r="L4424" s="57"/>
    </row>
    <row r="4425" spans="8:12" s="58" customFormat="1" ht="12.75">
      <c r="H4425" s="57"/>
      <c r="L4425" s="57"/>
    </row>
    <row r="4426" spans="8:12" s="58" customFormat="1" ht="12.75">
      <c r="H4426" s="57"/>
      <c r="L4426" s="57"/>
    </row>
    <row r="4427" spans="8:12" s="58" customFormat="1" ht="12.75">
      <c r="H4427" s="57"/>
      <c r="L4427" s="57"/>
    </row>
    <row r="4428" spans="8:12" s="58" customFormat="1" ht="12.75">
      <c r="H4428" s="57"/>
      <c r="L4428" s="57"/>
    </row>
    <row r="4429" spans="8:12" s="58" customFormat="1" ht="12.75">
      <c r="H4429" s="57"/>
      <c r="L4429" s="57"/>
    </row>
    <row r="4430" spans="8:12" s="58" customFormat="1" ht="12.75">
      <c r="H4430" s="57"/>
      <c r="L4430" s="57"/>
    </row>
    <row r="4431" spans="8:12" s="58" customFormat="1" ht="12.75">
      <c r="H4431" s="57"/>
      <c r="L4431" s="57"/>
    </row>
    <row r="4432" spans="8:12" s="58" customFormat="1" ht="12.75">
      <c r="H4432" s="57"/>
      <c r="L4432" s="57"/>
    </row>
    <row r="4433" spans="8:12" s="58" customFormat="1" ht="12.75">
      <c r="H4433" s="57"/>
      <c r="L4433" s="57"/>
    </row>
    <row r="4434" spans="8:12" s="58" customFormat="1" ht="12.75">
      <c r="H4434" s="57"/>
      <c r="L4434" s="57"/>
    </row>
    <row r="4435" spans="8:12" s="58" customFormat="1" ht="12.75">
      <c r="H4435" s="57"/>
      <c r="L4435" s="57"/>
    </row>
    <row r="4436" spans="8:12" s="58" customFormat="1" ht="12.75">
      <c r="H4436" s="57"/>
      <c r="L4436" s="57"/>
    </row>
    <row r="4437" spans="8:12" s="58" customFormat="1" ht="12.75">
      <c r="H4437" s="57"/>
      <c r="L4437" s="57"/>
    </row>
    <row r="4438" spans="8:12" s="58" customFormat="1" ht="12.75">
      <c r="H4438" s="57"/>
      <c r="L4438" s="57"/>
    </row>
    <row r="4439" spans="8:12" s="58" customFormat="1" ht="12.75">
      <c r="H4439" s="57"/>
      <c r="L4439" s="57"/>
    </row>
    <row r="4440" spans="8:12" s="58" customFormat="1" ht="12.75">
      <c r="H4440" s="57"/>
      <c r="L4440" s="57"/>
    </row>
    <row r="4441" spans="8:12" s="58" customFormat="1" ht="12.75">
      <c r="H4441" s="57"/>
      <c r="L4441" s="57"/>
    </row>
    <row r="4442" spans="8:12" s="58" customFormat="1" ht="12.75">
      <c r="H4442" s="57"/>
      <c r="L4442" s="57"/>
    </row>
    <row r="4443" spans="8:12" s="58" customFormat="1" ht="12.75">
      <c r="H4443" s="57"/>
      <c r="L4443" s="57"/>
    </row>
    <row r="4444" spans="8:12" s="58" customFormat="1" ht="12.75">
      <c r="H4444" s="57"/>
      <c r="L4444" s="57"/>
    </row>
    <row r="4445" spans="8:12" s="58" customFormat="1" ht="12.75">
      <c r="H4445" s="57"/>
      <c r="L4445" s="57"/>
    </row>
    <row r="4446" spans="8:12" s="58" customFormat="1" ht="12.75">
      <c r="H4446" s="57"/>
      <c r="L4446" s="57"/>
    </row>
    <row r="4447" spans="8:12" s="58" customFormat="1" ht="12.75">
      <c r="H4447" s="57"/>
      <c r="L4447" s="57"/>
    </row>
    <row r="4448" spans="8:12" s="58" customFormat="1" ht="12.75">
      <c r="H4448" s="57"/>
      <c r="L4448" s="57"/>
    </row>
    <row r="4449" spans="8:12" s="58" customFormat="1" ht="12.75">
      <c r="H4449" s="57"/>
      <c r="L4449" s="57"/>
    </row>
    <row r="4450" spans="8:12" s="58" customFormat="1" ht="12.75">
      <c r="H4450" s="57"/>
      <c r="L4450" s="57"/>
    </row>
    <row r="4451" spans="8:12" s="58" customFormat="1" ht="12.75">
      <c r="H4451" s="57"/>
      <c r="L4451" s="57"/>
    </row>
    <row r="4452" spans="8:12" s="58" customFormat="1" ht="12.75">
      <c r="H4452" s="57"/>
      <c r="L4452" s="57"/>
    </row>
    <row r="4453" spans="8:12" s="58" customFormat="1" ht="12.75">
      <c r="H4453" s="57"/>
      <c r="L4453" s="57"/>
    </row>
    <row r="4454" spans="8:12" s="58" customFormat="1" ht="12.75">
      <c r="H4454" s="57"/>
      <c r="L4454" s="57"/>
    </row>
    <row r="4455" spans="8:12" s="58" customFormat="1" ht="12.75">
      <c r="H4455" s="57"/>
      <c r="L4455" s="57"/>
    </row>
    <row r="4456" spans="8:12" s="58" customFormat="1" ht="12.75">
      <c r="H4456" s="57"/>
      <c r="L4456" s="57"/>
    </row>
    <row r="4457" spans="8:12" s="58" customFormat="1" ht="12.75">
      <c r="H4457" s="57"/>
      <c r="L4457" s="57"/>
    </row>
    <row r="4458" spans="8:12" s="58" customFormat="1" ht="12.75">
      <c r="H4458" s="57"/>
      <c r="L4458" s="57"/>
    </row>
    <row r="4459" spans="8:12" s="58" customFormat="1" ht="12.75">
      <c r="H4459" s="57"/>
      <c r="L4459" s="57"/>
    </row>
    <row r="4460" spans="8:12" s="58" customFormat="1" ht="12.75">
      <c r="H4460" s="57"/>
      <c r="L4460" s="57"/>
    </row>
    <row r="4461" spans="8:12" s="58" customFormat="1" ht="12.75">
      <c r="H4461" s="57"/>
      <c r="L4461" s="57"/>
    </row>
    <row r="4462" spans="8:12" s="58" customFormat="1" ht="12.75">
      <c r="H4462" s="57"/>
      <c r="L4462" s="57"/>
    </row>
    <row r="4463" spans="8:12" s="58" customFormat="1" ht="12.75">
      <c r="H4463" s="57"/>
      <c r="L4463" s="57"/>
    </row>
    <row r="4464" spans="8:12" s="58" customFormat="1" ht="12.75">
      <c r="H4464" s="57"/>
      <c r="L4464" s="57"/>
    </row>
    <row r="4465" spans="8:12" s="58" customFormat="1" ht="12.75">
      <c r="H4465" s="57"/>
      <c r="L4465" s="57"/>
    </row>
    <row r="4466" spans="8:12" s="58" customFormat="1" ht="12.75">
      <c r="H4466" s="57"/>
      <c r="L4466" s="57"/>
    </row>
    <row r="4467" spans="8:12" s="58" customFormat="1" ht="12.75">
      <c r="H4467" s="57"/>
      <c r="L4467" s="57"/>
    </row>
    <row r="4468" spans="8:12" s="58" customFormat="1" ht="12.75">
      <c r="H4468" s="57"/>
      <c r="L4468" s="57"/>
    </row>
    <row r="4469" spans="8:12" s="58" customFormat="1" ht="12.75">
      <c r="H4469" s="57"/>
      <c r="L4469" s="57"/>
    </row>
    <row r="4470" spans="8:12" s="58" customFormat="1" ht="12.75">
      <c r="H4470" s="57"/>
      <c r="L4470" s="57"/>
    </row>
    <row r="4471" spans="8:12" s="58" customFormat="1" ht="12.75">
      <c r="H4471" s="57"/>
      <c r="L4471" s="57"/>
    </row>
    <row r="4472" spans="8:12" s="58" customFormat="1" ht="12.75">
      <c r="H4472" s="57"/>
      <c r="L4472" s="57"/>
    </row>
    <row r="4473" spans="8:12" s="58" customFormat="1" ht="12.75">
      <c r="H4473" s="57"/>
      <c r="L4473" s="57"/>
    </row>
    <row r="4474" spans="8:12" s="58" customFormat="1" ht="12.75">
      <c r="H4474" s="57"/>
      <c r="L4474" s="57"/>
    </row>
    <row r="4475" spans="8:12" s="58" customFormat="1" ht="12.75">
      <c r="H4475" s="57"/>
      <c r="L4475" s="57"/>
    </row>
    <row r="4476" spans="8:12" s="58" customFormat="1" ht="12.75">
      <c r="H4476" s="57"/>
      <c r="L4476" s="57"/>
    </row>
    <row r="4477" spans="8:12" s="58" customFormat="1" ht="12.75">
      <c r="H4477" s="57"/>
      <c r="L4477" s="57"/>
    </row>
    <row r="4478" spans="8:12" s="58" customFormat="1" ht="12.75">
      <c r="H4478" s="57"/>
      <c r="L4478" s="57"/>
    </row>
    <row r="4479" spans="8:12" s="58" customFormat="1" ht="12.75">
      <c r="H4479" s="57"/>
      <c r="L4479" s="57"/>
    </row>
    <row r="4480" spans="8:12" s="58" customFormat="1" ht="12.75">
      <c r="H4480" s="57"/>
      <c r="L4480" s="57"/>
    </row>
    <row r="4481" spans="8:12" s="58" customFormat="1" ht="12.75">
      <c r="H4481" s="57"/>
      <c r="L4481" s="57"/>
    </row>
    <row r="4482" spans="8:12" s="58" customFormat="1" ht="12.75">
      <c r="H4482" s="57"/>
      <c r="L4482" s="57"/>
    </row>
    <row r="4483" spans="8:12" s="58" customFormat="1" ht="12.75">
      <c r="H4483" s="57"/>
      <c r="L4483" s="57"/>
    </row>
    <row r="4484" spans="8:12" s="58" customFormat="1" ht="12.75">
      <c r="H4484" s="57"/>
      <c r="L4484" s="57"/>
    </row>
    <row r="4485" spans="8:12" s="58" customFormat="1" ht="12.75">
      <c r="H4485" s="57"/>
      <c r="L4485" s="57"/>
    </row>
    <row r="4486" spans="8:12" s="58" customFormat="1" ht="12.75">
      <c r="H4486" s="57"/>
      <c r="L4486" s="57"/>
    </row>
    <row r="4487" spans="8:12" s="58" customFormat="1" ht="12.75">
      <c r="H4487" s="57"/>
      <c r="L4487" s="57"/>
    </row>
    <row r="4488" spans="8:12" s="58" customFormat="1" ht="12.75">
      <c r="H4488" s="57"/>
      <c r="L4488" s="57"/>
    </row>
    <row r="4489" spans="8:12" s="58" customFormat="1" ht="12.75">
      <c r="H4489" s="57"/>
      <c r="L4489" s="57"/>
    </row>
    <row r="4490" spans="8:12" s="58" customFormat="1" ht="12.75">
      <c r="H4490" s="57"/>
      <c r="L4490" s="57"/>
    </row>
    <row r="4491" spans="8:12" s="58" customFormat="1" ht="12.75">
      <c r="H4491" s="57"/>
      <c r="L4491" s="57"/>
    </row>
    <row r="4492" spans="8:12" s="58" customFormat="1" ht="12.75">
      <c r="H4492" s="57"/>
      <c r="L4492" s="57"/>
    </row>
    <row r="4493" spans="8:12" s="58" customFormat="1" ht="12.75">
      <c r="H4493" s="57"/>
      <c r="L4493" s="57"/>
    </row>
    <row r="4494" spans="8:12" s="58" customFormat="1" ht="12.75">
      <c r="H4494" s="57"/>
      <c r="L4494" s="57"/>
    </row>
    <row r="4495" spans="8:12" s="58" customFormat="1" ht="12.75">
      <c r="H4495" s="57"/>
      <c r="L4495" s="57"/>
    </row>
    <row r="4496" spans="8:12" s="58" customFormat="1" ht="12.75">
      <c r="H4496" s="57"/>
      <c r="L4496" s="57"/>
    </row>
    <row r="4497" spans="8:12" s="58" customFormat="1" ht="12.75">
      <c r="H4497" s="57"/>
      <c r="L4497" s="57"/>
    </row>
    <row r="4498" spans="8:12" s="58" customFormat="1" ht="12.75">
      <c r="H4498" s="57"/>
      <c r="L4498" s="57"/>
    </row>
    <row r="4499" spans="8:12" s="58" customFormat="1" ht="12.75">
      <c r="H4499" s="57"/>
      <c r="L4499" s="57"/>
    </row>
    <row r="4500" spans="8:12" s="58" customFormat="1" ht="12.75">
      <c r="H4500" s="57"/>
      <c r="L4500" s="57"/>
    </row>
    <row r="4501" spans="8:12" s="58" customFormat="1" ht="12.75">
      <c r="H4501" s="57"/>
      <c r="L4501" s="57"/>
    </row>
    <row r="4502" spans="8:12" s="58" customFormat="1" ht="12.75">
      <c r="H4502" s="57"/>
      <c r="L4502" s="57"/>
    </row>
    <row r="4503" spans="8:12" s="58" customFormat="1" ht="12.75">
      <c r="H4503" s="57"/>
      <c r="L4503" s="57"/>
    </row>
    <row r="4504" spans="8:12" s="58" customFormat="1" ht="12.75">
      <c r="H4504" s="57"/>
      <c r="L4504" s="57"/>
    </row>
    <row r="4505" spans="8:12" s="58" customFormat="1" ht="12.75">
      <c r="H4505" s="57"/>
      <c r="L4505" s="57"/>
    </row>
    <row r="4506" spans="8:12" s="58" customFormat="1" ht="12.75">
      <c r="H4506" s="57"/>
      <c r="L4506" s="57"/>
    </row>
    <row r="4507" spans="8:12" s="58" customFormat="1" ht="12.75">
      <c r="H4507" s="57"/>
      <c r="L4507" s="57"/>
    </row>
    <row r="4508" spans="8:12" s="58" customFormat="1" ht="12.75">
      <c r="H4508" s="57"/>
      <c r="L4508" s="57"/>
    </row>
    <row r="4509" spans="8:12" s="58" customFormat="1" ht="12.75">
      <c r="H4509" s="57"/>
      <c r="L4509" s="57"/>
    </row>
    <row r="4510" spans="8:12" s="58" customFormat="1" ht="12.75">
      <c r="H4510" s="57"/>
      <c r="L4510" s="57"/>
    </row>
    <row r="4511" spans="8:12" s="58" customFormat="1" ht="12.75">
      <c r="H4511" s="57"/>
      <c r="L4511" s="57"/>
    </row>
    <row r="4512" spans="8:12" s="58" customFormat="1" ht="12.75">
      <c r="H4512" s="57"/>
      <c r="L4512" s="57"/>
    </row>
    <row r="4513" spans="8:12" s="58" customFormat="1" ht="12.75">
      <c r="H4513" s="57"/>
      <c r="L4513" s="57"/>
    </row>
    <row r="4514" spans="8:12" s="58" customFormat="1" ht="12.75">
      <c r="H4514" s="57"/>
      <c r="L4514" s="57"/>
    </row>
    <row r="4515" spans="8:12" s="58" customFormat="1" ht="12.75">
      <c r="H4515" s="57"/>
      <c r="L4515" s="57"/>
    </row>
    <row r="4516" spans="8:12" s="58" customFormat="1" ht="12.75">
      <c r="H4516" s="57"/>
      <c r="L4516" s="57"/>
    </row>
    <row r="4517" spans="8:12" s="58" customFormat="1" ht="12.75">
      <c r="H4517" s="57"/>
      <c r="L4517" s="57"/>
    </row>
    <row r="4518" spans="8:12" s="58" customFormat="1" ht="12.75">
      <c r="H4518" s="57"/>
      <c r="L4518" s="57"/>
    </row>
    <row r="4519" spans="8:12" s="58" customFormat="1" ht="12.75">
      <c r="H4519" s="57"/>
      <c r="L4519" s="57"/>
    </row>
    <row r="4520" spans="8:12" s="58" customFormat="1" ht="12.75">
      <c r="H4520" s="57"/>
      <c r="L4520" s="57"/>
    </row>
    <row r="4521" spans="8:12" s="58" customFormat="1" ht="12.75">
      <c r="H4521" s="57"/>
      <c r="L4521" s="57"/>
    </row>
    <row r="4522" spans="8:12" s="58" customFormat="1" ht="12.75">
      <c r="H4522" s="57"/>
      <c r="L4522" s="57"/>
    </row>
    <row r="4523" spans="8:12" s="58" customFormat="1" ht="12.75">
      <c r="H4523" s="57"/>
      <c r="L4523" s="57"/>
    </row>
    <row r="4524" spans="8:12" s="58" customFormat="1" ht="12.75">
      <c r="H4524" s="57"/>
      <c r="L4524" s="57"/>
    </row>
    <row r="4525" spans="8:12" s="58" customFormat="1" ht="12.75">
      <c r="H4525" s="57"/>
      <c r="L4525" s="57"/>
    </row>
    <row r="4526" spans="8:12" s="58" customFormat="1" ht="12.75">
      <c r="H4526" s="57"/>
      <c r="L4526" s="57"/>
    </row>
    <row r="4527" spans="8:12" s="58" customFormat="1" ht="12.75">
      <c r="H4527" s="57"/>
      <c r="L4527" s="57"/>
    </row>
    <row r="4528" spans="8:12" s="58" customFormat="1" ht="12.75">
      <c r="H4528" s="57"/>
      <c r="L4528" s="57"/>
    </row>
    <row r="4529" spans="8:12" s="58" customFormat="1" ht="12.75">
      <c r="H4529" s="57"/>
      <c r="L4529" s="57"/>
    </row>
    <row r="4530" spans="8:12" s="58" customFormat="1" ht="12.75">
      <c r="H4530" s="57"/>
      <c r="L4530" s="57"/>
    </row>
    <row r="4531" spans="8:12" s="58" customFormat="1" ht="12.75">
      <c r="H4531" s="57"/>
      <c r="L4531" s="57"/>
    </row>
    <row r="4532" spans="8:12" s="58" customFormat="1" ht="12.75">
      <c r="H4532" s="57"/>
      <c r="L4532" s="57"/>
    </row>
    <row r="4533" spans="8:12" s="58" customFormat="1" ht="12.75">
      <c r="H4533" s="57"/>
      <c r="L4533" s="57"/>
    </row>
    <row r="4534" spans="8:12" s="58" customFormat="1" ht="12.75">
      <c r="H4534" s="57"/>
      <c r="L4534" s="57"/>
    </row>
    <row r="4535" spans="8:12" s="58" customFormat="1" ht="12.75">
      <c r="H4535" s="57"/>
      <c r="L4535" s="57"/>
    </row>
    <row r="4536" spans="8:12" s="58" customFormat="1" ht="12.75">
      <c r="H4536" s="57"/>
      <c r="L4536" s="57"/>
    </row>
    <row r="4537" spans="8:12" s="58" customFormat="1" ht="12.75">
      <c r="H4537" s="57"/>
      <c r="L4537" s="57"/>
    </row>
    <row r="4538" spans="8:12" s="58" customFormat="1" ht="12.75">
      <c r="H4538" s="57"/>
      <c r="L4538" s="57"/>
    </row>
    <row r="4539" spans="8:12" s="58" customFormat="1" ht="12.75">
      <c r="H4539" s="57"/>
      <c r="L4539" s="57"/>
    </row>
    <row r="4540" spans="8:12" s="58" customFormat="1" ht="12.75">
      <c r="H4540" s="57"/>
      <c r="L4540" s="57"/>
    </row>
    <row r="4541" spans="8:12" s="58" customFormat="1" ht="12.75">
      <c r="H4541" s="57"/>
      <c r="L4541" s="57"/>
    </row>
    <row r="4542" spans="8:12" s="58" customFormat="1" ht="12.75">
      <c r="H4542" s="57"/>
      <c r="L4542" s="57"/>
    </row>
    <row r="4543" spans="8:12" s="58" customFormat="1" ht="12.75">
      <c r="H4543" s="57"/>
      <c r="L4543" s="57"/>
    </row>
    <row r="4544" spans="8:12" s="58" customFormat="1" ht="12.75">
      <c r="H4544" s="57"/>
      <c r="L4544" s="57"/>
    </row>
    <row r="4545" spans="8:12" s="58" customFormat="1" ht="12.75">
      <c r="H4545" s="57"/>
      <c r="L4545" s="57"/>
    </row>
    <row r="4546" spans="8:12" s="58" customFormat="1" ht="12.75">
      <c r="H4546" s="57"/>
      <c r="L4546" s="57"/>
    </row>
    <row r="4547" spans="8:12" s="58" customFormat="1" ht="12.75">
      <c r="H4547" s="57"/>
      <c r="L4547" s="57"/>
    </row>
    <row r="4548" spans="8:12" s="58" customFormat="1" ht="12.75">
      <c r="H4548" s="57"/>
      <c r="L4548" s="57"/>
    </row>
    <row r="4549" spans="8:12" s="58" customFormat="1" ht="12.75">
      <c r="H4549" s="57"/>
      <c r="L4549" s="57"/>
    </row>
    <row r="4550" spans="8:12" s="58" customFormat="1" ht="12.75">
      <c r="H4550" s="57"/>
      <c r="L4550" s="57"/>
    </row>
    <row r="4551" spans="8:12" s="58" customFormat="1" ht="12.75">
      <c r="H4551" s="57"/>
      <c r="L4551" s="57"/>
    </row>
    <row r="4552" spans="8:12" s="58" customFormat="1" ht="12.75">
      <c r="H4552" s="57"/>
      <c r="L4552" s="57"/>
    </row>
    <row r="4553" spans="8:12" s="58" customFormat="1" ht="12.75">
      <c r="H4553" s="57"/>
      <c r="L4553" s="57"/>
    </row>
    <row r="4554" spans="8:12" s="58" customFormat="1" ht="12.75">
      <c r="H4554" s="57"/>
      <c r="L4554" s="57"/>
    </row>
    <row r="4555" spans="8:12" s="58" customFormat="1" ht="12.75">
      <c r="H4555" s="57"/>
      <c r="L4555" s="57"/>
    </row>
    <row r="4556" spans="8:12" s="58" customFormat="1" ht="12.75">
      <c r="H4556" s="57"/>
      <c r="L4556" s="57"/>
    </row>
    <row r="4557" spans="8:12" s="58" customFormat="1" ht="12.75">
      <c r="H4557" s="57"/>
      <c r="L4557" s="57"/>
    </row>
    <row r="4558" spans="8:12" s="58" customFormat="1" ht="12.75">
      <c r="H4558" s="57"/>
      <c r="L4558" s="57"/>
    </row>
    <row r="4559" spans="8:12" s="58" customFormat="1" ht="12.75">
      <c r="H4559" s="57"/>
      <c r="L4559" s="57"/>
    </row>
    <row r="4560" spans="8:12" s="58" customFormat="1" ht="12.75">
      <c r="H4560" s="57"/>
      <c r="L4560" s="57"/>
    </row>
    <row r="4561" spans="8:12" s="58" customFormat="1" ht="12.75">
      <c r="H4561" s="57"/>
      <c r="L4561" s="57"/>
    </row>
    <row r="4562" spans="8:12" s="58" customFormat="1" ht="12.75">
      <c r="H4562" s="57"/>
      <c r="L4562" s="57"/>
    </row>
    <row r="4563" spans="8:12" s="58" customFormat="1" ht="12.75">
      <c r="H4563" s="57"/>
      <c r="L4563" s="57"/>
    </row>
    <row r="4564" spans="8:12" s="58" customFormat="1" ht="12.75">
      <c r="H4564" s="57"/>
      <c r="L4564" s="57"/>
    </row>
    <row r="4565" spans="8:12" s="58" customFormat="1" ht="12.75">
      <c r="H4565" s="57"/>
      <c r="L4565" s="57"/>
    </row>
    <row r="4566" spans="8:12" s="58" customFormat="1" ht="12.75">
      <c r="H4566" s="57"/>
      <c r="L4566" s="57"/>
    </row>
    <row r="4567" spans="8:12" s="58" customFormat="1" ht="12.75">
      <c r="H4567" s="57"/>
      <c r="L4567" s="57"/>
    </row>
    <row r="4568" spans="8:12" s="58" customFormat="1" ht="12.75">
      <c r="H4568" s="57"/>
      <c r="L4568" s="57"/>
    </row>
    <row r="4569" spans="8:12" s="58" customFormat="1" ht="12.75">
      <c r="H4569" s="57"/>
      <c r="L4569" s="57"/>
    </row>
    <row r="4570" spans="8:12" s="58" customFormat="1" ht="12.75">
      <c r="H4570" s="57"/>
      <c r="L4570" s="57"/>
    </row>
    <row r="4571" spans="8:12" s="58" customFormat="1" ht="12.75">
      <c r="H4571" s="57"/>
      <c r="L4571" s="57"/>
    </row>
    <row r="4572" spans="8:12" s="58" customFormat="1" ht="12.75">
      <c r="H4572" s="57"/>
      <c r="L4572" s="57"/>
    </row>
    <row r="4573" spans="8:12" s="58" customFormat="1" ht="12.75">
      <c r="H4573" s="57"/>
      <c r="L4573" s="57"/>
    </row>
    <row r="4574" spans="8:12" s="58" customFormat="1" ht="12.75">
      <c r="H4574" s="57"/>
      <c r="L4574" s="57"/>
    </row>
    <row r="4575" spans="8:12" s="58" customFormat="1" ht="12.75">
      <c r="H4575" s="57"/>
      <c r="L4575" s="57"/>
    </row>
    <row r="4576" spans="8:12" s="58" customFormat="1" ht="12.75">
      <c r="H4576" s="57"/>
      <c r="L4576" s="57"/>
    </row>
    <row r="4577" spans="8:12" s="58" customFormat="1" ht="12.75">
      <c r="H4577" s="57"/>
      <c r="L4577" s="57"/>
    </row>
    <row r="4578" spans="8:12" s="58" customFormat="1" ht="12.75">
      <c r="H4578" s="57"/>
      <c r="L4578" s="57"/>
    </row>
    <row r="4579" spans="8:12" s="58" customFormat="1" ht="12.75">
      <c r="H4579" s="57"/>
      <c r="L4579" s="57"/>
    </row>
    <row r="4580" spans="8:12" s="58" customFormat="1" ht="12.75">
      <c r="H4580" s="57"/>
      <c r="L4580" s="57"/>
    </row>
    <row r="4581" spans="8:12" s="58" customFormat="1" ht="12.75">
      <c r="H4581" s="57"/>
      <c r="L4581" s="57"/>
    </row>
    <row r="4582" spans="8:12" s="58" customFormat="1" ht="12.75">
      <c r="H4582" s="57"/>
      <c r="L4582" s="57"/>
    </row>
    <row r="4583" spans="8:12" s="58" customFormat="1" ht="12.75">
      <c r="H4583" s="57"/>
      <c r="L4583" s="57"/>
    </row>
    <row r="4584" spans="8:12" s="58" customFormat="1" ht="12.75">
      <c r="H4584" s="57"/>
      <c r="L4584" s="57"/>
    </row>
    <row r="4585" spans="8:12" s="58" customFormat="1" ht="12.75">
      <c r="H4585" s="57"/>
      <c r="L4585" s="57"/>
    </row>
    <row r="4586" spans="8:12" s="58" customFormat="1" ht="12.75">
      <c r="H4586" s="57"/>
      <c r="L4586" s="57"/>
    </row>
    <row r="4587" spans="8:12" s="58" customFormat="1" ht="12.75">
      <c r="H4587" s="57"/>
      <c r="L4587" s="57"/>
    </row>
    <row r="4588" spans="8:12" s="58" customFormat="1" ht="12.75">
      <c r="H4588" s="57"/>
      <c r="L4588" s="57"/>
    </row>
    <row r="4589" spans="8:12" s="58" customFormat="1" ht="12.75">
      <c r="H4589" s="57"/>
      <c r="L4589" s="57"/>
    </row>
    <row r="4590" spans="8:12" s="58" customFormat="1" ht="12.75">
      <c r="H4590" s="57"/>
      <c r="L4590" s="57"/>
    </row>
    <row r="4591" spans="8:12" s="58" customFormat="1" ht="12.75">
      <c r="H4591" s="57"/>
      <c r="L4591" s="57"/>
    </row>
    <row r="4592" spans="8:12" s="58" customFormat="1" ht="12.75">
      <c r="H4592" s="57"/>
      <c r="L4592" s="57"/>
    </row>
    <row r="4593" spans="8:12" s="58" customFormat="1" ht="12.75">
      <c r="H4593" s="57"/>
      <c r="L4593" s="57"/>
    </row>
    <row r="4594" spans="8:12" s="58" customFormat="1" ht="12.75">
      <c r="H4594" s="57"/>
      <c r="L4594" s="57"/>
    </row>
    <row r="4595" spans="8:12" s="58" customFormat="1" ht="12.75">
      <c r="H4595" s="57"/>
      <c r="L4595" s="57"/>
    </row>
    <row r="4596" spans="8:12" s="58" customFormat="1" ht="12.75">
      <c r="H4596" s="57"/>
      <c r="L4596" s="57"/>
    </row>
    <row r="4597" spans="8:12" s="58" customFormat="1" ht="12.75">
      <c r="H4597" s="57"/>
      <c r="L4597" s="57"/>
    </row>
    <row r="4598" spans="8:12" s="58" customFormat="1" ht="12.75">
      <c r="H4598" s="57"/>
      <c r="L4598" s="57"/>
    </row>
    <row r="4599" spans="8:12" s="58" customFormat="1" ht="12.75">
      <c r="H4599" s="57"/>
      <c r="L4599" s="57"/>
    </row>
    <row r="4600" spans="8:12" s="58" customFormat="1" ht="12.75">
      <c r="H4600" s="57"/>
      <c r="L4600" s="57"/>
    </row>
    <row r="4601" spans="8:12" s="58" customFormat="1" ht="12.75">
      <c r="H4601" s="57"/>
      <c r="L4601" s="57"/>
    </row>
    <row r="4602" spans="8:12" s="58" customFormat="1" ht="12.75">
      <c r="H4602" s="57"/>
      <c r="L4602" s="57"/>
    </row>
    <row r="4603" spans="8:12" s="58" customFormat="1" ht="12.75">
      <c r="H4603" s="57"/>
      <c r="L4603" s="57"/>
    </row>
    <row r="4604" spans="8:12" s="58" customFormat="1" ht="12.75">
      <c r="H4604" s="57"/>
      <c r="L4604" s="57"/>
    </row>
    <row r="4605" spans="8:12" s="58" customFormat="1" ht="12.75">
      <c r="H4605" s="57"/>
      <c r="L4605" s="57"/>
    </row>
    <row r="4606" spans="8:12" s="58" customFormat="1" ht="12.75">
      <c r="H4606" s="57"/>
      <c r="L4606" s="57"/>
    </row>
    <row r="4607" spans="8:12" s="58" customFormat="1" ht="12.75">
      <c r="H4607" s="57"/>
      <c r="L4607" s="57"/>
    </row>
    <row r="4608" spans="8:12" s="58" customFormat="1" ht="12.75">
      <c r="H4608" s="57"/>
      <c r="L4608" s="57"/>
    </row>
    <row r="4609" spans="8:12" s="58" customFormat="1" ht="12.75">
      <c r="H4609" s="57"/>
      <c r="L4609" s="57"/>
    </row>
    <row r="4610" spans="8:12" s="58" customFormat="1" ht="12.75">
      <c r="H4610" s="57"/>
      <c r="L4610" s="57"/>
    </row>
    <row r="4611" spans="8:12" s="58" customFormat="1" ht="12.75">
      <c r="H4611" s="57"/>
      <c r="L4611" s="57"/>
    </row>
    <row r="4612" spans="8:12" s="58" customFormat="1" ht="12.75">
      <c r="H4612" s="57"/>
      <c r="L4612" s="57"/>
    </row>
    <row r="4613" spans="8:12" s="58" customFormat="1" ht="12.75">
      <c r="H4613" s="57"/>
      <c r="L4613" s="57"/>
    </row>
    <row r="4614" spans="8:12" s="58" customFormat="1" ht="12.75">
      <c r="H4614" s="57"/>
      <c r="L4614" s="57"/>
    </row>
    <row r="4615" spans="8:12" s="58" customFormat="1" ht="12.75">
      <c r="H4615" s="57"/>
      <c r="L4615" s="57"/>
    </row>
    <row r="4616" spans="8:12" s="58" customFormat="1" ht="12.75">
      <c r="H4616" s="57"/>
      <c r="L4616" s="57"/>
    </row>
    <row r="4617" spans="8:12" s="58" customFormat="1" ht="12.75">
      <c r="H4617" s="57"/>
      <c r="L4617" s="57"/>
    </row>
    <row r="4618" spans="8:12" s="58" customFormat="1" ht="12.75">
      <c r="H4618" s="57"/>
      <c r="L4618" s="57"/>
    </row>
    <row r="4619" spans="8:12" s="58" customFormat="1" ht="12.75">
      <c r="H4619" s="57"/>
      <c r="L4619" s="57"/>
    </row>
    <row r="4620" spans="8:12" s="58" customFormat="1" ht="12.75">
      <c r="H4620" s="57"/>
      <c r="L4620" s="57"/>
    </row>
    <row r="4621" spans="8:12" s="58" customFormat="1" ht="12.75">
      <c r="H4621" s="57"/>
      <c r="L4621" s="57"/>
    </row>
    <row r="4622" spans="8:12" s="58" customFormat="1" ht="12.75">
      <c r="H4622" s="57"/>
      <c r="L4622" s="57"/>
    </row>
    <row r="4623" spans="8:12" s="58" customFormat="1" ht="12.75">
      <c r="H4623" s="57"/>
      <c r="L4623" s="57"/>
    </row>
    <row r="4624" spans="8:12" s="58" customFormat="1" ht="12.75">
      <c r="H4624" s="57"/>
      <c r="L4624" s="57"/>
    </row>
    <row r="4625" spans="8:12" s="58" customFormat="1" ht="12.75">
      <c r="H4625" s="57"/>
      <c r="L4625" s="57"/>
    </row>
    <row r="4626" spans="8:12" s="58" customFormat="1" ht="12.75">
      <c r="H4626" s="57"/>
      <c r="L4626" s="57"/>
    </row>
    <row r="4627" spans="8:12" s="58" customFormat="1" ht="12.75">
      <c r="H4627" s="57"/>
      <c r="L4627" s="57"/>
    </row>
    <row r="4628" spans="8:12" s="58" customFormat="1" ht="12.75">
      <c r="H4628" s="57"/>
      <c r="L4628" s="57"/>
    </row>
    <row r="4629" spans="8:12" s="58" customFormat="1" ht="12.75">
      <c r="H4629" s="57"/>
      <c r="L4629" s="57"/>
    </row>
    <row r="4630" spans="8:12" s="58" customFormat="1" ht="12.75">
      <c r="H4630" s="57"/>
      <c r="L4630" s="57"/>
    </row>
    <row r="4631" spans="8:12" s="58" customFormat="1" ht="12.75">
      <c r="H4631" s="57"/>
      <c r="L4631" s="57"/>
    </row>
    <row r="4632" spans="8:12" s="58" customFormat="1" ht="12.75">
      <c r="H4632" s="57"/>
      <c r="L4632" s="57"/>
    </row>
    <row r="4633" spans="8:12" s="58" customFormat="1" ht="12.75">
      <c r="H4633" s="57"/>
      <c r="L4633" s="57"/>
    </row>
    <row r="4634" spans="8:12" s="58" customFormat="1" ht="12.75">
      <c r="H4634" s="57"/>
      <c r="L4634" s="57"/>
    </row>
    <row r="4635" spans="8:12" s="58" customFormat="1" ht="12.75">
      <c r="H4635" s="57"/>
      <c r="L4635" s="57"/>
    </row>
    <row r="4636" spans="8:12" s="58" customFormat="1" ht="12.75">
      <c r="H4636" s="57"/>
      <c r="L4636" s="57"/>
    </row>
    <row r="4637" spans="8:12" s="58" customFormat="1" ht="12.75">
      <c r="H4637" s="57"/>
      <c r="L4637" s="57"/>
    </row>
    <row r="4638" spans="8:12" s="58" customFormat="1" ht="12.75">
      <c r="H4638" s="57"/>
      <c r="L4638" s="57"/>
    </row>
    <row r="4639" spans="8:12" s="58" customFormat="1" ht="12.75">
      <c r="H4639" s="57"/>
      <c r="L4639" s="57"/>
    </row>
    <row r="4640" spans="8:12" s="58" customFormat="1" ht="12.75">
      <c r="H4640" s="57"/>
      <c r="L4640" s="57"/>
    </row>
    <row r="4641" spans="8:12" s="58" customFormat="1" ht="12.75">
      <c r="H4641" s="57"/>
      <c r="L4641" s="57"/>
    </row>
    <row r="4642" spans="8:12" s="58" customFormat="1" ht="12.75">
      <c r="H4642" s="57"/>
      <c r="L4642" s="57"/>
    </row>
    <row r="4643" spans="8:12" s="58" customFormat="1" ht="12.75">
      <c r="H4643" s="57"/>
      <c r="L4643" s="57"/>
    </row>
    <row r="4644" spans="8:12" s="58" customFormat="1" ht="12.75">
      <c r="H4644" s="57"/>
      <c r="L4644" s="57"/>
    </row>
    <row r="4645" spans="8:12" s="58" customFormat="1" ht="12.75">
      <c r="H4645" s="57"/>
      <c r="L4645" s="57"/>
    </row>
    <row r="4646" spans="8:12" s="58" customFormat="1" ht="12.75">
      <c r="H4646" s="57"/>
      <c r="L4646" s="57"/>
    </row>
    <row r="4647" spans="8:12" s="58" customFormat="1" ht="12.75">
      <c r="H4647" s="57"/>
      <c r="L4647" s="57"/>
    </row>
    <row r="4648" spans="8:12" s="58" customFormat="1" ht="12.75">
      <c r="H4648" s="57"/>
      <c r="L4648" s="57"/>
    </row>
    <row r="4649" spans="8:12" s="58" customFormat="1" ht="12.75">
      <c r="H4649" s="57"/>
      <c r="L4649" s="57"/>
    </row>
    <row r="4650" spans="8:12" s="58" customFormat="1" ht="12.75">
      <c r="H4650" s="57"/>
      <c r="L4650" s="57"/>
    </row>
    <row r="4651" spans="8:12" s="58" customFormat="1" ht="12.75">
      <c r="H4651" s="57"/>
      <c r="L4651" s="57"/>
    </row>
    <row r="4652" spans="8:12" s="58" customFormat="1" ht="12.75">
      <c r="H4652" s="57"/>
      <c r="L4652" s="57"/>
    </row>
    <row r="4653" spans="8:12" s="58" customFormat="1" ht="12.75">
      <c r="H4653" s="57"/>
      <c r="L4653" s="57"/>
    </row>
    <row r="4654" spans="8:12" s="58" customFormat="1" ht="12.75">
      <c r="H4654" s="57"/>
      <c r="L4654" s="57"/>
    </row>
    <row r="4655" spans="8:12" s="58" customFormat="1" ht="12.75">
      <c r="H4655" s="57"/>
      <c r="L4655" s="57"/>
    </row>
    <row r="4656" spans="8:12" s="58" customFormat="1" ht="12.75">
      <c r="H4656" s="57"/>
      <c r="L4656" s="57"/>
    </row>
    <row r="4657" spans="8:12" s="58" customFormat="1" ht="12.75">
      <c r="H4657" s="57"/>
      <c r="L4657" s="57"/>
    </row>
    <row r="4658" spans="8:12" s="58" customFormat="1" ht="12.75">
      <c r="H4658" s="57"/>
      <c r="L4658" s="57"/>
    </row>
    <row r="4659" spans="8:12" s="58" customFormat="1" ht="12.75">
      <c r="H4659" s="57"/>
      <c r="L4659" s="57"/>
    </row>
    <row r="4660" spans="8:12" s="58" customFormat="1" ht="12.75">
      <c r="H4660" s="57"/>
      <c r="L4660" s="57"/>
    </row>
    <row r="4661" spans="8:12" s="58" customFormat="1" ht="12.75">
      <c r="H4661" s="57"/>
      <c r="L4661" s="57"/>
    </row>
    <row r="4662" spans="8:12" s="58" customFormat="1" ht="12.75">
      <c r="H4662" s="57"/>
      <c r="L4662" s="57"/>
    </row>
    <row r="4663" spans="8:12" s="58" customFormat="1" ht="12.75">
      <c r="H4663" s="57"/>
      <c r="L4663" s="57"/>
    </row>
    <row r="4664" spans="8:12" s="58" customFormat="1" ht="12.75">
      <c r="H4664" s="57"/>
      <c r="L4664" s="57"/>
    </row>
    <row r="4665" spans="8:12" s="58" customFormat="1" ht="12.75">
      <c r="H4665" s="57"/>
      <c r="L4665" s="57"/>
    </row>
    <row r="4666" spans="8:12" s="58" customFormat="1" ht="12.75">
      <c r="H4666" s="57"/>
      <c r="L4666" s="57"/>
    </row>
    <row r="4667" spans="8:12" s="58" customFormat="1" ht="12.75">
      <c r="H4667" s="57"/>
      <c r="L4667" s="57"/>
    </row>
    <row r="4668" spans="8:12" s="58" customFormat="1" ht="12.75">
      <c r="H4668" s="57"/>
      <c r="L4668" s="57"/>
    </row>
    <row r="4669" spans="8:12" s="58" customFormat="1" ht="12.75">
      <c r="H4669" s="57"/>
      <c r="L4669" s="57"/>
    </row>
    <row r="4670" spans="8:12" s="58" customFormat="1" ht="12.75">
      <c r="H4670" s="57"/>
      <c r="L4670" s="57"/>
    </row>
    <row r="4671" spans="8:12" s="58" customFormat="1" ht="12.75">
      <c r="H4671" s="57"/>
      <c r="L4671" s="57"/>
    </row>
    <row r="4672" spans="8:12" s="58" customFormat="1" ht="12.75">
      <c r="H4672" s="57"/>
      <c r="L4672" s="57"/>
    </row>
    <row r="4673" spans="8:12" s="58" customFormat="1" ht="12.75">
      <c r="H4673" s="57"/>
      <c r="L4673" s="57"/>
    </row>
    <row r="4674" spans="8:12" s="58" customFormat="1" ht="12.75">
      <c r="H4674" s="57"/>
      <c r="L4674" s="57"/>
    </row>
    <row r="4675" spans="8:12" s="58" customFormat="1" ht="12.75">
      <c r="H4675" s="57"/>
      <c r="L4675" s="57"/>
    </row>
    <row r="4676" spans="8:12" s="58" customFormat="1" ht="12.75">
      <c r="H4676" s="57"/>
      <c r="L4676" s="57"/>
    </row>
    <row r="4677" spans="8:12" s="58" customFormat="1" ht="12.75">
      <c r="H4677" s="57"/>
      <c r="L4677" s="57"/>
    </row>
    <row r="4678" spans="8:12" s="58" customFormat="1" ht="12.75">
      <c r="H4678" s="57"/>
      <c r="L4678" s="57"/>
    </row>
    <row r="4679" spans="8:12" s="58" customFormat="1" ht="12.75">
      <c r="H4679" s="57"/>
      <c r="L4679" s="57"/>
    </row>
    <row r="4680" spans="8:12" s="58" customFormat="1" ht="12.75">
      <c r="H4680" s="57"/>
      <c r="L4680" s="57"/>
    </row>
    <row r="4681" spans="8:12" s="58" customFormat="1" ht="12.75">
      <c r="H4681" s="57"/>
      <c r="L4681" s="57"/>
    </row>
    <row r="4682" spans="8:12" s="58" customFormat="1" ht="12.75">
      <c r="H4682" s="57"/>
      <c r="L4682" s="57"/>
    </row>
    <row r="4683" spans="8:12" s="58" customFormat="1" ht="12.75">
      <c r="H4683" s="57"/>
      <c r="L4683" s="57"/>
    </row>
    <row r="4684" spans="8:12" s="58" customFormat="1" ht="12.75">
      <c r="H4684" s="57"/>
      <c r="L4684" s="57"/>
    </row>
    <row r="4685" spans="8:12" s="58" customFormat="1" ht="12.75">
      <c r="H4685" s="57"/>
      <c r="L4685" s="57"/>
    </row>
    <row r="4686" spans="8:12" s="58" customFormat="1" ht="12.75">
      <c r="H4686" s="57"/>
      <c r="L4686" s="57"/>
    </row>
  </sheetData>
  <sheetProtection password="DB2F" sheet="1" objects="1" scenarios="1"/>
  <conditionalFormatting sqref="C46">
    <cfRule type="cellIs" priority="1" dxfId="0" operator="greaterThan" stopIfTrue="1">
      <formula>4</formula>
    </cfRule>
  </conditionalFormatting>
  <conditionalFormatting sqref="D46">
    <cfRule type="cellIs" priority="2" dxfId="0" operator="greaterThan" stopIfTrue="1">
      <formula>13</formula>
    </cfRule>
  </conditionalFormatting>
  <conditionalFormatting sqref="H17 L17 P17 T17 X17 AB17 AF17 AJ17">
    <cfRule type="expression" priority="3" dxfId="1" stopIfTrue="1">
      <formula>AND(E22&gt;60000,E20&gt;0)</formula>
    </cfRule>
    <cfRule type="expression" priority="4" dxfId="2" stopIfTrue="1">
      <formula>AND(E22&lt;=60000,E20&gt;0)</formula>
    </cfRule>
  </conditionalFormatting>
  <printOptions/>
  <pageMargins left="0.75" right="0.75" top="1" bottom="1" header="0.5" footer="0.5"/>
  <pageSetup fitToHeight="1" fitToWidth="1" horizontalDpi="600" verticalDpi="600" orientation="landscape" paperSize="9" scale="58" r:id="rId3"/>
  <drawing r:id="rId2"/>
  <legacyDrawing r:id="rId1"/>
</worksheet>
</file>

<file path=xl/worksheets/sheet5.xml><?xml version="1.0" encoding="utf-8"?>
<worksheet xmlns="http://schemas.openxmlformats.org/spreadsheetml/2006/main" xmlns:r="http://schemas.openxmlformats.org/officeDocument/2006/relationships">
  <sheetPr codeName="Foglio2">
    <pageSetUpPr fitToPage="1"/>
  </sheetPr>
  <dimension ref="A1:CO4685"/>
  <sheetViews>
    <sheetView tabSelected="1" zoomScale="75" zoomScaleNormal="75" zoomScaleSheetLayoutView="75" workbookViewId="0" topLeftCell="B13">
      <selection activeCell="J51" sqref="J51"/>
    </sheetView>
  </sheetViews>
  <sheetFormatPr defaultColWidth="9.140625" defaultRowHeight="12.75"/>
  <cols>
    <col min="1" max="1" width="12.57421875" style="3" hidden="1" customWidth="1"/>
    <col min="2" max="2" width="24.00390625" style="3" customWidth="1"/>
    <col min="3" max="3" width="13.7109375" style="3" hidden="1" customWidth="1"/>
    <col min="4" max="4" width="13.7109375" style="3" customWidth="1"/>
    <col min="5" max="5" width="9.28125" style="3" hidden="1" customWidth="1"/>
    <col min="6" max="6" width="9.28125" style="3" customWidth="1"/>
    <col min="7" max="7" width="9.421875" style="3" customWidth="1"/>
    <col min="8" max="8" width="6.421875" style="13" customWidth="1"/>
    <col min="9" max="9" width="10.421875" style="3" hidden="1" customWidth="1"/>
    <col min="10" max="10" width="10.421875" style="3" customWidth="1"/>
    <col min="11" max="11" width="7.00390625" style="3" customWidth="1"/>
    <col min="12" max="12" width="3.28125" style="13" customWidth="1"/>
    <col min="13" max="13" width="11.421875" style="3" hidden="1" customWidth="1"/>
    <col min="14" max="14" width="11.421875" style="3" customWidth="1"/>
    <col min="15" max="15" width="9.140625" style="3" customWidth="1"/>
    <col min="16" max="16" width="5.140625" style="3" customWidth="1"/>
    <col min="17" max="17" width="11.421875" style="3" hidden="1" customWidth="1"/>
    <col min="18" max="18" width="11.421875" style="3" customWidth="1"/>
    <col min="19" max="20" width="9.140625" style="3" customWidth="1"/>
    <col min="21" max="21" width="9.140625" style="3" hidden="1" customWidth="1"/>
    <col min="22" max="23" width="9.140625" style="3" customWidth="1"/>
    <col min="24" max="24" width="9.140625" style="3" hidden="1" customWidth="1"/>
    <col min="25" max="26" width="9.140625" style="3" customWidth="1"/>
    <col min="27" max="27" width="9.140625" style="3" hidden="1" customWidth="1"/>
    <col min="28" max="28" width="9.140625" style="3" customWidth="1"/>
    <col min="29" max="29" width="5.7109375" style="3" customWidth="1"/>
    <col min="30" max="30" width="9.140625" style="3" customWidth="1"/>
    <col min="31" max="31" width="9.140625" style="3" hidden="1" customWidth="1"/>
    <col min="32" max="70" width="9.140625" style="3" customWidth="1"/>
    <col min="71" max="71" width="12.57421875" style="3" customWidth="1"/>
    <col min="72" max="16384" width="9.140625" style="3" customWidth="1"/>
  </cols>
  <sheetData>
    <row r="1" spans="8:34" ht="12.75" hidden="1">
      <c r="H1" s="42">
        <v>3</v>
      </c>
      <c r="K1" s="16">
        <v>3</v>
      </c>
      <c r="O1" s="16">
        <v>1</v>
      </c>
      <c r="S1" s="16">
        <v>1</v>
      </c>
      <c r="W1" s="43">
        <v>1</v>
      </c>
      <c r="Z1" s="42">
        <v>1</v>
      </c>
      <c r="AD1" s="43">
        <v>1</v>
      </c>
      <c r="AH1" s="43">
        <v>1</v>
      </c>
    </row>
    <row r="2" spans="3:34" ht="12.75" hidden="1">
      <c r="C2" s="3" t="s">
        <v>43</v>
      </c>
      <c r="E2" s="27">
        <f>E3/(PI()*($K$57/1000)^2/4)</f>
        <v>0.5773073522681098</v>
      </c>
      <c r="F2" s="27"/>
      <c r="G2" s="3" t="s">
        <v>7</v>
      </c>
      <c r="I2" s="27">
        <f>I3/(PI()*($K$57/1000)^2/4)</f>
        <v>0.2886536761340549</v>
      </c>
      <c r="J2" s="27"/>
      <c r="M2" s="27">
        <f>M3/(PI()*($K$57/1000)^2/4)</f>
        <v>0</v>
      </c>
      <c r="N2" s="27"/>
      <c r="Q2" s="27">
        <f>Q3/(PI()*($K$57/1000)^2/4)</f>
        <v>0</v>
      </c>
      <c r="R2" s="27"/>
      <c r="U2" s="27">
        <f>U3/(PI()*($K$57/1000)^2/4)</f>
        <v>0</v>
      </c>
      <c r="V2" s="27"/>
      <c r="W2" s="23"/>
      <c r="X2" s="27">
        <f>X3/(PI()*($K$57/1000)^2/4)</f>
        <v>0</v>
      </c>
      <c r="Y2" s="27"/>
      <c r="Z2" s="13"/>
      <c r="AA2" s="27">
        <f>AA3/(PI()*($K$57/1000)^2/4)</f>
        <v>0</v>
      </c>
      <c r="AB2" s="27"/>
      <c r="AD2" s="23"/>
      <c r="AE2" s="27">
        <f>AE3/(PI()*($K$57/1000)^2/4)</f>
        <v>0</v>
      </c>
      <c r="AF2" s="27"/>
      <c r="AH2" s="23"/>
    </row>
    <row r="3" spans="3:34" ht="12.75" hidden="1">
      <c r="C3" s="3" t="s">
        <v>37</v>
      </c>
      <c r="E3" s="26">
        <f>E19/1000/60</f>
        <v>0.0025233333333333336</v>
      </c>
      <c r="F3" s="26"/>
      <c r="G3" s="3" t="s">
        <v>3</v>
      </c>
      <c r="H3" s="24" t="s">
        <v>37</v>
      </c>
      <c r="I3" s="26">
        <f>I19/1000/60</f>
        <v>0.0012616666666666668</v>
      </c>
      <c r="J3" s="26"/>
      <c r="K3" s="3" t="s">
        <v>3</v>
      </c>
      <c r="M3" s="26">
        <f>M19/1000/60</f>
        <v>0</v>
      </c>
      <c r="N3" s="26"/>
      <c r="Q3" s="26">
        <f>Q19/1000/60</f>
        <v>0</v>
      </c>
      <c r="R3" s="26"/>
      <c r="U3" s="26">
        <f>U19/1000/60</f>
        <v>0</v>
      </c>
      <c r="V3" s="26"/>
      <c r="W3" s="23"/>
      <c r="X3" s="26">
        <f>X19/1000/60</f>
        <v>0</v>
      </c>
      <c r="Y3" s="26"/>
      <c r="Z3" s="13"/>
      <c r="AA3" s="26">
        <f>AA19/1000/60</f>
        <v>0</v>
      </c>
      <c r="AB3" s="26"/>
      <c r="AD3" s="23"/>
      <c r="AE3" s="26">
        <f>AE19/1000/60</f>
        <v>0</v>
      </c>
      <c r="AF3" s="26"/>
      <c r="AH3" s="23"/>
    </row>
    <row r="4" spans="3:34" ht="12.75" hidden="1">
      <c r="C4" s="3" t="s">
        <v>44</v>
      </c>
      <c r="E4" s="3">
        <f>E2*$C$55*($K$57/1000)/$C$56</f>
        <v>110979.53487071345</v>
      </c>
      <c r="H4" s="24"/>
      <c r="I4" s="3">
        <f>I2*$C$55*($K$57/1000)/$C$56</f>
        <v>55489.76743535673</v>
      </c>
      <c r="M4" s="3">
        <f>M2*$C$55*($K$57/1000)/$C$56</f>
        <v>0</v>
      </c>
      <c r="Q4" s="3">
        <f>Q2*$C$55*($K$57/1000)/$C$56</f>
        <v>0</v>
      </c>
      <c r="U4" s="3">
        <f>U2*$C$55*($K$57/1000)/$C$56</f>
        <v>0</v>
      </c>
      <c r="W4" s="23"/>
      <c r="X4" s="3">
        <f>X2*$C$55*($K$57/1000)/$C$56</f>
        <v>0</v>
      </c>
      <c r="Z4" s="13"/>
      <c r="AA4" s="3">
        <f>AA2*$C$55*($K$57/1000)/$C$56</f>
        <v>0</v>
      </c>
      <c r="AD4" s="23"/>
      <c r="AE4" s="3">
        <f>AE2*$C$55*($K$57/1000)/$C$56</f>
        <v>0</v>
      </c>
      <c r="AH4" s="23"/>
    </row>
    <row r="5" spans="3:34" ht="12.75" hidden="1">
      <c r="C5" s="3" t="s">
        <v>45</v>
      </c>
      <c r="E5" s="3">
        <f>IF(E4&gt;2000,1/(1.8*LOG10(6.9/E4+($C$57/3.7/$K$57/1000)^1.11))^2,64/E4)</f>
        <v>0.01744356031185963</v>
      </c>
      <c r="H5" s="24"/>
      <c r="I5" s="3">
        <f>IF(I4&gt;2000,1/(1.8*LOG10(6.9/I4+($C$57/3.7/$K$57/1000)^1.11))^2,64/I4)</f>
        <v>0.02023634124808388</v>
      </c>
      <c r="M5" s="3" t="e">
        <f>IF(M4&gt;2000,1/(1.8*LOG10(6.9/M4+($C$57/3.7/$K$57/1000)^1.11))^2,64/M4)</f>
        <v>#DIV/0!</v>
      </c>
      <c r="Q5" s="3" t="e">
        <f>IF(Q4&gt;2000,1/(1.8*LOG10(6.9/Q4+($C$57/3.7/$K$57/1000)^1.11))^2,64/Q4)</f>
        <v>#DIV/0!</v>
      </c>
      <c r="U5" s="3" t="e">
        <f>IF(U4&gt;2000,1/(1.8*LOG10(6.9/U4+($C$57/3.7/$K$57/1000)^1.11))^2,64/U4)</f>
        <v>#DIV/0!</v>
      </c>
      <c r="W5" s="23"/>
      <c r="X5" s="3" t="e">
        <f>IF(X4&gt;2000,1/(1.8*LOG10(6.9/X4+($C$57/3.7/$K$57/1000)^1.11))^2,64/X4)</f>
        <v>#DIV/0!</v>
      </c>
      <c r="Z5" s="13"/>
      <c r="AA5" s="3" t="e">
        <f>IF(AA4&gt;2000,1/(1.8*LOG10(6.9/AA4+($C$57/3.7/$K$57/1000)^1.11))^2,64/AA4)</f>
        <v>#DIV/0!</v>
      </c>
      <c r="AD5" s="23"/>
      <c r="AE5" s="3" t="e">
        <f>IF(AE4&gt;2000,1/(1.8*LOG10(6.9/AE4+($C$57/3.7/$K$57/1000)^1.11))^2,64/AE4)</f>
        <v>#DIV/0!</v>
      </c>
      <c r="AH5" s="23"/>
    </row>
    <row r="6" spans="3:34" ht="12.75" hidden="1">
      <c r="C6" s="3" t="s">
        <v>48</v>
      </c>
      <c r="E6" s="3">
        <f>2+IF(I19=0,2.2,0.5)</f>
        <v>2.5</v>
      </c>
      <c r="H6" s="24"/>
      <c r="I6" s="3">
        <f>IF(M19=0,2.2,0.5)</f>
        <v>2.2</v>
      </c>
      <c r="M6" s="3">
        <f>IF(Q19=0,2.2,0.5)</f>
        <v>2.2</v>
      </c>
      <c r="Q6" s="3">
        <f>IF(U19=0,2.2,0.5)</f>
        <v>2.2</v>
      </c>
      <c r="U6" s="3">
        <f>IF(X19=0,2.2,0.5)</f>
        <v>2.2</v>
      </c>
      <c r="W6" s="23"/>
      <c r="X6" s="3">
        <f>IF(AA19=0,2.2,0.5)</f>
        <v>2.2</v>
      </c>
      <c r="Z6" s="13"/>
      <c r="AA6" s="3">
        <f>IF(AE19=0,2.2,0.5)</f>
        <v>2.2</v>
      </c>
      <c r="AD6" s="23"/>
      <c r="AE6" s="3">
        <f>2.2</f>
        <v>2.2</v>
      </c>
      <c r="AH6" s="23"/>
    </row>
    <row r="7" spans="2:34" ht="12.75" hidden="1">
      <c r="B7" s="24" t="s">
        <v>50</v>
      </c>
      <c r="C7" s="3" t="s">
        <v>46</v>
      </c>
      <c r="E7" s="28">
        <f>IF(E19=0,0,(E5*E20/($K$57/1000)*0.5*$C$55*E2^2))</f>
        <v>2218.754470836929</v>
      </c>
      <c r="F7" s="28"/>
      <c r="H7" s="24"/>
      <c r="I7" s="28">
        <f>IF(I19=0,0,(I5*I20/($K$57/1000)*0.5*$C$55*I2^2))</f>
        <v>77.21956724690205</v>
      </c>
      <c r="J7" s="28"/>
      <c r="M7" s="28">
        <f>IF(M19=0,0,(M5*M20/($K$57/1000)*0.5*$C$55*M2^2))</f>
        <v>0</v>
      </c>
      <c r="N7" s="28"/>
      <c r="Q7" s="28">
        <f>IF(Q19=0,0,(Q5*Q20/($K$57/1000)*0.5*$C$55*Q2^2))</f>
        <v>0</v>
      </c>
      <c r="R7" s="28"/>
      <c r="U7" s="28">
        <f>IF(U19=0,0,(U5*U20/($K$57/1000)*0.5*$C$55*U2^2))</f>
        <v>0</v>
      </c>
      <c r="V7" s="28"/>
      <c r="W7" s="23"/>
      <c r="X7" s="28">
        <f>IF(X19=0,0,(X5*X20/($K$57/1000)*0.5*$C$55*X2^2))</f>
        <v>0</v>
      </c>
      <c r="Y7" s="28"/>
      <c r="Z7" s="13"/>
      <c r="AA7" s="28">
        <f>IF(AA19=0,0,(AA5*AA20/($K$57/1000)*0.5*$C$55*AA2^2))</f>
        <v>0</v>
      </c>
      <c r="AB7" s="28"/>
      <c r="AD7" s="23"/>
      <c r="AE7" s="28">
        <f>IF(AE19=0,0,(AE5*AE20/($K$57/1000)*0.5*$C$55*AE2^2))</f>
        <v>0</v>
      </c>
      <c r="AF7" s="28"/>
      <c r="AH7" s="23"/>
    </row>
    <row r="8" spans="2:34" ht="12.75" hidden="1">
      <c r="B8" s="24" t="s">
        <v>51</v>
      </c>
      <c r="C8" s="3" t="s">
        <v>47</v>
      </c>
      <c r="E8" s="29">
        <f>E6*0.5*$C$55*E2^2</f>
        <v>311.3287100423224</v>
      </c>
      <c r="F8" s="29"/>
      <c r="H8" s="24"/>
      <c r="I8" s="29">
        <f>I6*0.5*$C$55*I2^2</f>
        <v>68.49231620931094</v>
      </c>
      <c r="J8" s="29"/>
      <c r="M8" s="29">
        <f>M6*0.5*$C$55*M2^2</f>
        <v>0</v>
      </c>
      <c r="N8" s="29"/>
      <c r="Q8" s="29">
        <f>Q6*0.5*$C$55*Q2^2</f>
        <v>0</v>
      </c>
      <c r="R8" s="29"/>
      <c r="U8" s="29">
        <f>U6*0.5*$C$55*U2^2</f>
        <v>0</v>
      </c>
      <c r="V8" s="29"/>
      <c r="W8" s="23"/>
      <c r="X8" s="29">
        <f>X6*0.5*$C$55*X2^2</f>
        <v>0</v>
      </c>
      <c r="Y8" s="29"/>
      <c r="Z8" s="13"/>
      <c r="AA8" s="29">
        <f>AA6*0.5*$C$55*AA2^2</f>
        <v>0</v>
      </c>
      <c r="AB8" s="29"/>
      <c r="AD8" s="23"/>
      <c r="AE8" s="29">
        <f>AE6*0.5*$C$55*AE2^2</f>
        <v>0</v>
      </c>
      <c r="AF8" s="29"/>
      <c r="AH8" s="23"/>
    </row>
    <row r="9" spans="5:34" ht="12.75" hidden="1">
      <c r="E9" s="29"/>
      <c r="F9" s="29"/>
      <c r="H9" s="24"/>
      <c r="I9" s="26"/>
      <c r="J9" s="26"/>
      <c r="M9" s="26"/>
      <c r="N9" s="26"/>
      <c r="Q9" s="26"/>
      <c r="R9" s="26"/>
      <c r="U9" s="26"/>
      <c r="V9" s="26"/>
      <c r="W9" s="23"/>
      <c r="X9" s="26"/>
      <c r="Y9" s="26"/>
      <c r="Z9" s="13"/>
      <c r="AA9" s="26"/>
      <c r="AB9" s="26"/>
      <c r="AD9" s="23"/>
      <c r="AE9" s="26"/>
      <c r="AF9" s="26"/>
      <c r="AH9" s="23"/>
    </row>
    <row r="10" spans="3:34" ht="12.75" hidden="1">
      <c r="C10" s="3" t="s">
        <v>52</v>
      </c>
      <c r="E10" s="28">
        <f>SUM(E7:E8)</f>
        <v>2530.083180879252</v>
      </c>
      <c r="F10" s="28"/>
      <c r="G10" s="3" t="s">
        <v>49</v>
      </c>
      <c r="I10" s="28">
        <f>SUM(I7:I8)</f>
        <v>145.711883456213</v>
      </c>
      <c r="J10" s="28"/>
      <c r="M10" s="28">
        <f>SUM(M7:M8)</f>
        <v>0</v>
      </c>
      <c r="N10" s="28"/>
      <c r="Q10" s="28">
        <f>SUM(Q7:Q8)</f>
        <v>0</v>
      </c>
      <c r="R10" s="28"/>
      <c r="U10" s="28">
        <f>SUM(U7:U8)</f>
        <v>0</v>
      </c>
      <c r="V10" s="28"/>
      <c r="W10" s="23"/>
      <c r="X10" s="28">
        <f>SUM(X7:X8)</f>
        <v>0</v>
      </c>
      <c r="Y10" s="28"/>
      <c r="Z10" s="13"/>
      <c r="AA10" s="28">
        <f>SUM(AA7:AA8)</f>
        <v>0</v>
      </c>
      <c r="AB10" s="28"/>
      <c r="AD10" s="23"/>
      <c r="AE10" s="28">
        <f>SUM(AE7:AE8)</f>
        <v>0</v>
      </c>
      <c r="AF10" s="28"/>
      <c r="AH10" s="23"/>
    </row>
    <row r="11" ht="12.75" hidden="1"/>
    <row r="12" ht="12.75" hidden="1"/>
    <row r="13" ht="12.75"/>
    <row r="14" ht="12.75"/>
    <row r="15" ht="12.75"/>
    <row r="19" spans="5:38" ht="12.75">
      <c r="E19" s="25">
        <f>$C$33*($H1-1+$K1-1+$O1-1+$S1-1+$W1-1+$Z1-1+$AD1-1+$AH1-1)</f>
        <v>151.4</v>
      </c>
      <c r="F19" s="25">
        <f>E19/3.785</f>
        <v>40</v>
      </c>
      <c r="G19" s="25" t="s">
        <v>64</v>
      </c>
      <c r="H19" s="37"/>
      <c r="I19" s="25">
        <f>$C$33*($K1-1+$O1-1+$S1-1+$W1-1+$Z1-1+$AD1-1+$AH1-1)</f>
        <v>75.7</v>
      </c>
      <c r="J19" s="25">
        <f>I19/3.785</f>
        <v>20</v>
      </c>
      <c r="K19" s="25" t="s">
        <v>64</v>
      </c>
      <c r="L19" s="37"/>
      <c r="M19" s="25">
        <f>$C$33*($O1-1+$S1-1+$W1-1+$Z1-1+$AD1-1+$AH1-1)</f>
        <v>0</v>
      </c>
      <c r="N19" s="25">
        <f>M19/3.785</f>
        <v>0</v>
      </c>
      <c r="O19" s="25" t="s">
        <v>64</v>
      </c>
      <c r="P19" s="25"/>
      <c r="Q19" s="25">
        <f>$C$33*($S1-1+$W1-1+$Z1-1+$AD1-1+$AH1-1)</f>
        <v>0</v>
      </c>
      <c r="R19" s="25">
        <f>Q19/3.785</f>
        <v>0</v>
      </c>
      <c r="S19" s="25" t="s">
        <v>64</v>
      </c>
      <c r="T19" s="25"/>
      <c r="U19" s="37">
        <f>$C$33*($W1-1+$Z1-1+$AD1-1+$AH1-1)</f>
        <v>0</v>
      </c>
      <c r="V19" s="25">
        <f>U19/3.785</f>
        <v>0</v>
      </c>
      <c r="W19" s="25" t="s">
        <v>64</v>
      </c>
      <c r="X19" s="38">
        <f>$C$33*($Z1-1+$AD1-1+$AH1-1)</f>
        <v>0</v>
      </c>
      <c r="Y19" s="25">
        <f>X19/3.785</f>
        <v>0</v>
      </c>
      <c r="Z19" s="25" t="s">
        <v>64</v>
      </c>
      <c r="AA19" s="38">
        <f>$C$33*($AD1-1+$AH1-1)</f>
        <v>0</v>
      </c>
      <c r="AB19" s="25">
        <f>AA19/3.785</f>
        <v>0</v>
      </c>
      <c r="AC19" s="25" t="s">
        <v>64</v>
      </c>
      <c r="AD19" s="25"/>
      <c r="AE19" s="38">
        <f>$C$33*($AH1-1)</f>
        <v>0</v>
      </c>
      <c r="AF19" s="25">
        <f>AE19/3.785</f>
        <v>0</v>
      </c>
      <c r="AG19" s="25" t="s">
        <v>64</v>
      </c>
      <c r="AH19" s="25"/>
      <c r="AI19" s="25"/>
      <c r="AJ19" s="25"/>
      <c r="AK19" s="25"/>
      <c r="AL19" s="25"/>
    </row>
    <row r="20" spans="5:33" ht="12.75">
      <c r="E20" s="22">
        <f>F20/3.281</f>
        <v>76.19628162145688</v>
      </c>
      <c r="F20" s="22">
        <v>250</v>
      </c>
      <c r="G20" s="23" t="s">
        <v>63</v>
      </c>
      <c r="I20" s="22">
        <f>J20/3.281</f>
        <v>9.143553794574824</v>
      </c>
      <c r="J20" s="39">
        <v>30</v>
      </c>
      <c r="K20" s="3" t="s">
        <v>63</v>
      </c>
      <c r="M20" s="22">
        <f>N20/3.281</f>
        <v>9.143553794574824</v>
      </c>
      <c r="N20" s="39">
        <v>30</v>
      </c>
      <c r="O20" s="23" t="s">
        <v>63</v>
      </c>
      <c r="Q20" s="22">
        <f>R20/3.281</f>
        <v>9.143553794574824</v>
      </c>
      <c r="R20" s="40">
        <v>30</v>
      </c>
      <c r="S20" s="23" t="s">
        <v>63</v>
      </c>
      <c r="U20" s="22">
        <f>V20/3.281</f>
        <v>9.143553794574824</v>
      </c>
      <c r="V20" s="41">
        <v>30</v>
      </c>
      <c r="W20" s="23" t="s">
        <v>63</v>
      </c>
      <c r="X20" s="22">
        <f>Y20/3.281</f>
        <v>9.143553794574824</v>
      </c>
      <c r="Y20" s="40">
        <v>30</v>
      </c>
      <c r="Z20" s="3" t="s">
        <v>63</v>
      </c>
      <c r="AA20" s="22">
        <f>AB20/3.281</f>
        <v>9.143553794574824</v>
      </c>
      <c r="AB20" s="39">
        <v>30</v>
      </c>
      <c r="AC20" s="23" t="s">
        <v>63</v>
      </c>
      <c r="AE20" s="22">
        <f>AF20/3.281</f>
        <v>9.143553794574824</v>
      </c>
      <c r="AF20" s="40">
        <v>30</v>
      </c>
      <c r="AG20" s="3" t="s">
        <v>63</v>
      </c>
    </row>
    <row r="23" spans="2:84" ht="33.75">
      <c r="B23" s="20"/>
      <c r="C23" s="18"/>
      <c r="D23" s="18"/>
      <c r="E23" s="18"/>
      <c r="F23" s="18"/>
      <c r="G23" s="18"/>
      <c r="H23" s="19"/>
      <c r="L23" s="19"/>
      <c r="BR23" s="75"/>
      <c r="BS23" s="75"/>
      <c r="BT23" s="75"/>
      <c r="BU23" s="75"/>
      <c r="BV23" s="75"/>
      <c r="BW23" s="75"/>
      <c r="BX23" s="75"/>
      <c r="BY23" s="75"/>
      <c r="BZ23" s="75"/>
      <c r="CA23" s="75" t="s">
        <v>32</v>
      </c>
      <c r="CB23" s="76" t="s">
        <v>25</v>
      </c>
      <c r="CC23" s="75"/>
      <c r="CD23" s="75"/>
      <c r="CE23" s="75"/>
      <c r="CF23" s="75"/>
    </row>
    <row r="24" spans="2:84" ht="23.25">
      <c r="B24" s="2" t="s">
        <v>10</v>
      </c>
      <c r="BR24" s="75"/>
      <c r="BS24" s="75"/>
      <c r="BT24" s="75"/>
      <c r="BU24" s="75"/>
      <c r="BV24" s="75"/>
      <c r="BW24" s="75"/>
      <c r="BX24" s="75"/>
      <c r="BY24" s="75"/>
      <c r="BZ24" s="75"/>
      <c r="CA24" s="77">
        <v>2</v>
      </c>
      <c r="CB24" s="77">
        <v>5</v>
      </c>
      <c r="CC24" s="75"/>
      <c r="CD24" s="75"/>
      <c r="CE24" s="75"/>
      <c r="CF24" s="75"/>
    </row>
    <row r="25" spans="2:84" ht="12.75">
      <c r="B25" s="4"/>
      <c r="BR25" s="75"/>
      <c r="BS25" s="75"/>
      <c r="BT25" s="75"/>
      <c r="BU25" s="75"/>
      <c r="BV25" s="75"/>
      <c r="BW25" s="75"/>
      <c r="BX25" s="75"/>
      <c r="BY25" s="75"/>
      <c r="BZ25" s="75"/>
      <c r="CA25" s="75"/>
      <c r="CB25" s="75"/>
      <c r="CC25" s="75"/>
      <c r="CD25" s="75"/>
      <c r="CE25" s="75"/>
      <c r="CF25" s="75"/>
    </row>
    <row r="26" spans="2:84" ht="16.5" customHeight="1">
      <c r="B26" s="4" t="s">
        <v>42</v>
      </c>
      <c r="I26" s="25"/>
      <c r="J26" s="25"/>
      <c r="BR26" s="75"/>
      <c r="BS26" s="75"/>
      <c r="BT26" s="75"/>
      <c r="BU26" s="75"/>
      <c r="BV26" s="75"/>
      <c r="BW26" s="75"/>
      <c r="BX26" s="75"/>
      <c r="BY26" s="75"/>
      <c r="BZ26" s="75"/>
      <c r="CA26" s="75"/>
      <c r="CB26" s="75"/>
      <c r="CC26" s="75"/>
      <c r="CD26" s="75"/>
      <c r="CE26" s="75"/>
      <c r="CF26" s="75"/>
    </row>
    <row r="27" spans="2:84" ht="16.5" customHeight="1">
      <c r="B27" s="4" t="s">
        <v>13</v>
      </c>
      <c r="BR27" s="75"/>
      <c r="BS27" s="75"/>
      <c r="BT27" s="75"/>
      <c r="BU27" s="75"/>
      <c r="BV27" s="75"/>
      <c r="BW27" s="75"/>
      <c r="BX27" s="75"/>
      <c r="BY27" s="75" t="s">
        <v>26</v>
      </c>
      <c r="BZ27" s="75" t="s">
        <v>27</v>
      </c>
      <c r="CA27" s="75" t="s">
        <v>33</v>
      </c>
      <c r="CB27" s="75" t="s">
        <v>34</v>
      </c>
      <c r="CC27" s="75"/>
      <c r="CD27" s="75"/>
      <c r="CE27" s="75"/>
      <c r="CF27" s="75"/>
    </row>
    <row r="28" spans="70:84" ht="16.5" customHeight="1">
      <c r="BR28" s="75"/>
      <c r="BS28" s="75"/>
      <c r="BT28" s="75"/>
      <c r="BU28" s="75"/>
      <c r="BV28" s="75"/>
      <c r="BW28" s="75">
        <v>9</v>
      </c>
      <c r="BX28" s="75" t="s">
        <v>18</v>
      </c>
      <c r="BY28" s="75">
        <v>0.032</v>
      </c>
      <c r="BZ28" s="75">
        <v>0.0252</v>
      </c>
      <c r="CA28" s="75">
        <v>997</v>
      </c>
      <c r="CB28" s="75">
        <v>0.000978</v>
      </c>
      <c r="CC28" s="78"/>
      <c r="CD28" s="75" t="s">
        <v>28</v>
      </c>
      <c r="CE28" s="75" t="s">
        <v>39</v>
      </c>
      <c r="CF28" s="75"/>
    </row>
    <row r="29" spans="2:84" ht="12.75">
      <c r="B29" s="4" t="s">
        <v>57</v>
      </c>
      <c r="H29" s="3"/>
      <c r="L29" s="3"/>
      <c r="BR29" s="75" t="s">
        <v>26</v>
      </c>
      <c r="BS29" s="79">
        <f>INDEX(BY28:BY34,CB24)</f>
        <v>0.09</v>
      </c>
      <c r="BT29" s="75" t="s">
        <v>1</v>
      </c>
      <c r="BU29" s="75"/>
      <c r="BV29" s="75"/>
      <c r="BW29" s="75">
        <v>6</v>
      </c>
      <c r="BX29" s="75" t="s">
        <v>19</v>
      </c>
      <c r="BY29" s="75">
        <v>0.04</v>
      </c>
      <c r="BZ29" s="75">
        <v>0.032</v>
      </c>
      <c r="CA29" s="75">
        <v>747.3</v>
      </c>
      <c r="CB29" s="75">
        <v>0.00029</v>
      </c>
      <c r="CC29" s="75"/>
      <c r="CD29" s="75" t="s">
        <v>29</v>
      </c>
      <c r="CE29" s="75" t="s">
        <v>40</v>
      </c>
      <c r="CF29" s="75"/>
    </row>
    <row r="30" spans="3:84" ht="12.75">
      <c r="C30" s="31"/>
      <c r="D30" s="31"/>
      <c r="E30" s="31"/>
      <c r="F30" s="31"/>
      <c r="BR30" s="75" t="s">
        <v>27</v>
      </c>
      <c r="BS30" s="80">
        <f>INDEX(BZ28:BZ34,CB24)</f>
        <v>0.0746</v>
      </c>
      <c r="BT30" s="75" t="s">
        <v>1</v>
      </c>
      <c r="BU30" s="75"/>
      <c r="BV30" s="75"/>
      <c r="BW30" s="75"/>
      <c r="BX30" s="75" t="s">
        <v>20</v>
      </c>
      <c r="BY30" s="75">
        <v>0.05</v>
      </c>
      <c r="BZ30" s="75">
        <v>0.0406</v>
      </c>
      <c r="CA30" s="75">
        <v>798.8</v>
      </c>
      <c r="CB30" s="75">
        <v>0.000255</v>
      </c>
      <c r="CC30" s="75"/>
      <c r="CD30" s="75" t="s">
        <v>30</v>
      </c>
      <c r="CE30" s="75" t="s">
        <v>41</v>
      </c>
      <c r="CF30" s="75"/>
    </row>
    <row r="31" spans="70:84" ht="12.75">
      <c r="BR31" s="75" t="s">
        <v>36</v>
      </c>
      <c r="BS31" s="75">
        <f>E20</f>
        <v>76.19628162145688</v>
      </c>
      <c r="BT31" s="75" t="s">
        <v>1</v>
      </c>
      <c r="BU31" s="75"/>
      <c r="BV31" s="75"/>
      <c r="BW31" s="75"/>
      <c r="BX31" s="75" t="s">
        <v>21</v>
      </c>
      <c r="BY31" s="75">
        <v>0.063</v>
      </c>
      <c r="BZ31" s="75">
        <v>0.0516</v>
      </c>
      <c r="CA31" s="75"/>
      <c r="CB31" s="75"/>
      <c r="CC31" s="75"/>
      <c r="CD31" s="75"/>
      <c r="CE31" s="75"/>
      <c r="CF31" s="75"/>
    </row>
    <row r="32" spans="2:84" ht="12.75">
      <c r="B32" s="4" t="s">
        <v>16</v>
      </c>
      <c r="C32" s="7"/>
      <c r="D32" s="7"/>
      <c r="BR32" s="75"/>
      <c r="BS32" s="75"/>
      <c r="BT32" s="75"/>
      <c r="BU32" s="75"/>
      <c r="BV32" s="75"/>
      <c r="BW32" s="75"/>
      <c r="BX32" s="75" t="s">
        <v>22</v>
      </c>
      <c r="BY32" s="75">
        <v>0.09</v>
      </c>
      <c r="BZ32" s="75">
        <v>0.0746</v>
      </c>
      <c r="CA32" s="75"/>
      <c r="CB32" s="75"/>
      <c r="CC32" s="75"/>
      <c r="CD32" s="75"/>
      <c r="CE32" s="75"/>
      <c r="CF32" s="75"/>
    </row>
    <row r="33" spans="2:84" ht="12.75">
      <c r="B33" s="3" t="s">
        <v>38</v>
      </c>
      <c r="C33" s="1">
        <f>D33*3.785</f>
        <v>37.85</v>
      </c>
      <c r="D33" s="22">
        <v>10</v>
      </c>
      <c r="E33" s="3" t="s">
        <v>64</v>
      </c>
      <c r="F33" s="3" t="s">
        <v>64</v>
      </c>
      <c r="BP33" s="14"/>
      <c r="BR33" s="75"/>
      <c r="BS33" s="75"/>
      <c r="BT33" s="75"/>
      <c r="BU33" s="75"/>
      <c r="BV33" s="75"/>
      <c r="BW33" s="75"/>
      <c r="BX33" s="75" t="s">
        <v>23</v>
      </c>
      <c r="BY33" s="75">
        <v>0.11</v>
      </c>
      <c r="BZ33" s="75">
        <v>0.0918</v>
      </c>
      <c r="CA33" s="75"/>
      <c r="CB33" s="75"/>
      <c r="CC33" s="75"/>
      <c r="CD33" s="75"/>
      <c r="CE33" s="75"/>
      <c r="CF33" s="75"/>
    </row>
    <row r="34" spans="2:84" ht="12.75">
      <c r="B34" s="7" t="s">
        <v>35</v>
      </c>
      <c r="C34" s="1">
        <f>D34/3.281</f>
        <v>3.047851264858275</v>
      </c>
      <c r="D34" s="22">
        <v>10</v>
      </c>
      <c r="E34" s="7" t="s">
        <v>63</v>
      </c>
      <c r="F34" s="7" t="s">
        <v>63</v>
      </c>
      <c r="BR34" s="75"/>
      <c r="BS34" s="81"/>
      <c r="BT34" s="75"/>
      <c r="BU34" s="75"/>
      <c r="BV34" s="75"/>
      <c r="BW34" s="75"/>
      <c r="BX34" s="75" t="s">
        <v>24</v>
      </c>
      <c r="BY34" s="75">
        <v>0.16</v>
      </c>
      <c r="BZ34" s="75">
        <v>0.1344</v>
      </c>
      <c r="CA34" s="75"/>
      <c r="CB34" s="75"/>
      <c r="CC34" s="75"/>
      <c r="CD34" s="75"/>
      <c r="CE34" s="75"/>
      <c r="CF34" s="75"/>
    </row>
    <row r="35" spans="70:84" ht="12.75">
      <c r="BR35" s="75"/>
      <c r="BS35" s="75"/>
      <c r="BT35" s="75"/>
      <c r="BU35" s="75"/>
      <c r="BV35" s="75"/>
      <c r="BW35" s="75"/>
      <c r="BX35" s="75"/>
      <c r="BY35" s="75"/>
      <c r="BZ35" s="75"/>
      <c r="CA35" s="75"/>
      <c r="CB35" s="75"/>
      <c r="CC35" s="75"/>
      <c r="CD35" s="75"/>
      <c r="CE35" s="75"/>
      <c r="CF35" s="75"/>
    </row>
    <row r="36" spans="2:84" ht="24" thickBot="1">
      <c r="B36" s="2" t="s">
        <v>11</v>
      </c>
      <c r="C36" s="7"/>
      <c r="D36" s="7"/>
      <c r="E36" s="7"/>
      <c r="F36" s="7"/>
      <c r="BR36" s="75"/>
      <c r="BS36" s="75"/>
      <c r="BT36" s="75"/>
      <c r="BU36" s="75"/>
      <c r="BV36" s="75"/>
      <c r="BW36" s="75"/>
      <c r="BX36" s="75"/>
      <c r="BY36" s="75"/>
      <c r="BZ36" s="75"/>
      <c r="CA36" s="75"/>
      <c r="CB36" s="75"/>
      <c r="CC36" s="75"/>
      <c r="CD36" s="75"/>
      <c r="CE36" s="75"/>
      <c r="CF36" s="75"/>
    </row>
    <row r="37" spans="3:71" ht="13.5" thickBot="1">
      <c r="C37" s="35">
        <f>E10+I10+M10+Q10+U10+X10+AA10+AE10</f>
        <v>2675.7950643354648</v>
      </c>
      <c r="D37" s="59"/>
      <c r="E37" s="23"/>
      <c r="F37" s="23"/>
      <c r="BS37" s="8"/>
    </row>
    <row r="38" spans="2:6" ht="12.75">
      <c r="B38" s="7" t="s">
        <v>62</v>
      </c>
      <c r="C38" s="36">
        <f>C37/100000</f>
        <v>0.026757950643354646</v>
      </c>
      <c r="D38" s="36">
        <f>C38*14.5</f>
        <v>0.38799028432864235</v>
      </c>
      <c r="E38" s="23" t="s">
        <v>65</v>
      </c>
      <c r="F38" s="23" t="s">
        <v>65</v>
      </c>
    </row>
    <row r="39" spans="2:6" ht="12.75">
      <c r="B39" s="7" t="s">
        <v>62</v>
      </c>
      <c r="C39" s="32">
        <f>C37/9.81/C55</f>
        <v>0.36499663338961</v>
      </c>
      <c r="D39" s="32">
        <f>C39*3.281</f>
        <v>1.1975539541513105</v>
      </c>
      <c r="E39" s="23" t="s">
        <v>63</v>
      </c>
      <c r="F39" s="23" t="s">
        <v>66</v>
      </c>
    </row>
    <row r="40" spans="2:6" ht="12.75">
      <c r="B40" s="7"/>
      <c r="C40" s="32"/>
      <c r="D40" s="32"/>
      <c r="E40" s="23"/>
      <c r="F40" s="23"/>
    </row>
    <row r="41" spans="2:68" ht="12.75">
      <c r="B41" s="7"/>
      <c r="C41" s="32">
        <f>C43*9.81*C55</f>
        <v>25019.632309077922</v>
      </c>
      <c r="D41" s="32"/>
      <c r="E41" s="23"/>
      <c r="F41" s="23"/>
      <c r="BP41" s="5"/>
    </row>
    <row r="42" spans="2:68" ht="12.75">
      <c r="B42" s="7" t="s">
        <v>60</v>
      </c>
      <c r="C42" s="32">
        <f>C41/100000</f>
        <v>0.2501963230907792</v>
      </c>
      <c r="D42" s="36">
        <f>C42*14.5</f>
        <v>3.6278466848162987</v>
      </c>
      <c r="E42" s="23" t="s">
        <v>65</v>
      </c>
      <c r="F42" s="23" t="s">
        <v>65</v>
      </c>
      <c r="BP42" s="15"/>
    </row>
    <row r="43" spans="2:71" ht="12.75">
      <c r="B43" s="7" t="s">
        <v>58</v>
      </c>
      <c r="C43" s="32">
        <f>C39+C34</f>
        <v>3.412847898247885</v>
      </c>
      <c r="D43" s="32">
        <f>C43*3.281</f>
        <v>11.197553954151312</v>
      </c>
      <c r="E43" s="23" t="s">
        <v>63</v>
      </c>
      <c r="F43" s="23" t="s">
        <v>66</v>
      </c>
      <c r="BP43" s="14"/>
      <c r="BS43" s="10"/>
    </row>
    <row r="45" spans="2:71" ht="18">
      <c r="B45" s="3" t="s">
        <v>59</v>
      </c>
      <c r="C45" s="33">
        <f>E2</f>
        <v>0.5773073522681098</v>
      </c>
      <c r="D45" s="33">
        <f>C45*3.281</f>
        <v>1.8941454227916683</v>
      </c>
      <c r="E45" s="23" t="s">
        <v>7</v>
      </c>
      <c r="F45" s="23" t="s">
        <v>67</v>
      </c>
      <c r="G45" s="34">
        <f>IF(C45&gt;2.8,"WARNING ! High Fluid Speed","")</f>
      </c>
      <c r="BS45" s="11"/>
    </row>
    <row r="46" spans="1:78" ht="15.75">
      <c r="A46" s="28"/>
      <c r="BP46" s="12"/>
      <c r="BZ46" s="17"/>
    </row>
    <row r="47" spans="8:12" s="44" customFormat="1" ht="12.75">
      <c r="H47" s="45"/>
      <c r="L47" s="45"/>
    </row>
    <row r="48" spans="8:90" s="44" customFormat="1" ht="12.75">
      <c r="H48" s="45"/>
      <c r="L48" s="45"/>
      <c r="BW48" s="60"/>
      <c r="BX48" s="60"/>
      <c r="BY48" s="60"/>
      <c r="BZ48" s="60"/>
      <c r="CA48" s="60"/>
      <c r="CB48" s="60"/>
      <c r="CC48" s="60"/>
      <c r="CD48" s="60"/>
      <c r="CE48" s="60"/>
      <c r="CF48" s="60"/>
      <c r="CG48" s="60"/>
      <c r="CH48" s="60"/>
      <c r="CI48" s="60"/>
      <c r="CJ48" s="60"/>
      <c r="CK48" s="60"/>
      <c r="CL48" s="60"/>
    </row>
    <row r="49" spans="8:90" s="44" customFormat="1" ht="12.75">
      <c r="H49" s="45"/>
      <c r="L49" s="45"/>
      <c r="BW49" s="60"/>
      <c r="BX49" s="60"/>
      <c r="BY49" s="61">
        <v>2</v>
      </c>
      <c r="BZ49" s="61"/>
      <c r="CA49" s="60"/>
      <c r="CB49" s="60"/>
      <c r="CC49" s="60"/>
      <c r="CD49" s="62"/>
      <c r="CE49" s="60"/>
      <c r="CF49" s="60"/>
      <c r="CG49" s="60"/>
      <c r="CH49" s="62"/>
      <c r="CI49" s="60"/>
      <c r="CJ49" s="60"/>
      <c r="CK49" s="60"/>
      <c r="CL49" s="60"/>
    </row>
    <row r="50" spans="8:90" s="44" customFormat="1" ht="12.75">
      <c r="H50" s="45"/>
      <c r="L50" s="45"/>
      <c r="BW50" s="60"/>
      <c r="BX50" s="60"/>
      <c r="BY50" s="60"/>
      <c r="BZ50" s="60"/>
      <c r="CA50" s="60"/>
      <c r="CB50" s="60"/>
      <c r="CC50" s="60"/>
      <c r="CD50" s="62"/>
      <c r="CE50" s="60"/>
      <c r="CF50" s="60"/>
      <c r="CG50" s="60"/>
      <c r="CH50" s="62"/>
      <c r="CI50" s="60"/>
      <c r="CJ50" s="60"/>
      <c r="CK50" s="60"/>
      <c r="CL50" s="60"/>
    </row>
    <row r="51" spans="8:90" s="44" customFormat="1" ht="12.75">
      <c r="H51" s="45"/>
      <c r="L51" s="45"/>
      <c r="BW51" s="60"/>
      <c r="BX51" s="60"/>
      <c r="BY51" s="60" t="s">
        <v>53</v>
      </c>
      <c r="BZ51" s="60" t="s">
        <v>54</v>
      </c>
      <c r="CA51" s="60" t="s">
        <v>55</v>
      </c>
      <c r="CB51" s="60" t="s">
        <v>56</v>
      </c>
      <c r="CC51" s="60" t="s">
        <v>71</v>
      </c>
      <c r="CD51" s="60" t="s">
        <v>72</v>
      </c>
      <c r="CE51" s="60" t="s">
        <v>68</v>
      </c>
      <c r="CF51" s="60" t="s">
        <v>69</v>
      </c>
      <c r="CG51" s="60"/>
      <c r="CH51" s="62"/>
      <c r="CI51" s="60"/>
      <c r="CJ51" s="60"/>
      <c r="CK51" s="60" t="str">
        <f>INDEX(BY51:CF51,,BY49)</f>
        <v>1 -1/2 HP</v>
      </c>
      <c r="CL51" s="60"/>
    </row>
    <row r="52" spans="8:93" s="44" customFormat="1" ht="12.75">
      <c r="H52" s="45"/>
      <c r="L52" s="45"/>
      <c r="BP52" s="46"/>
      <c r="BW52" s="60">
        <v>1</v>
      </c>
      <c r="BX52" s="60">
        <v>0</v>
      </c>
      <c r="BY52" s="60">
        <v>92.5</v>
      </c>
      <c r="BZ52" s="60">
        <v>103.75</v>
      </c>
      <c r="CA52" s="60">
        <v>92.5</v>
      </c>
      <c r="CB52" s="68">
        <v>102.75</v>
      </c>
      <c r="CC52" s="60">
        <v>109</v>
      </c>
      <c r="CD52" s="60">
        <v>109</v>
      </c>
      <c r="CE52" s="60">
        <v>98</v>
      </c>
      <c r="CF52" s="60">
        <v>118</v>
      </c>
      <c r="CG52" s="60"/>
      <c r="CH52" s="62"/>
      <c r="CI52" s="60"/>
      <c r="CJ52" s="60">
        <v>0</v>
      </c>
      <c r="CK52" s="60">
        <f aca="true" t="shared" si="0" ref="CK52:CK82">INDEX($BY$52:$CF$82,$BW52,$BY$49)</f>
        <v>103.75</v>
      </c>
      <c r="CL52" s="60"/>
      <c r="CM52" s="44">
        <f>E19</f>
        <v>151.4</v>
      </c>
      <c r="CN52" s="44">
        <f>F19</f>
        <v>40</v>
      </c>
      <c r="CO52" s="56">
        <f>D43</f>
        <v>11.197553954151312</v>
      </c>
    </row>
    <row r="53" spans="2:90" s="44" customFormat="1" ht="15.75">
      <c r="B53" s="48"/>
      <c r="C53" s="49"/>
      <c r="D53" s="49"/>
      <c r="E53" s="48"/>
      <c r="F53" s="48"/>
      <c r="H53" s="45"/>
      <c r="L53" s="45"/>
      <c r="BW53" s="60">
        <v>2</v>
      </c>
      <c r="BX53" s="60">
        <v>10</v>
      </c>
      <c r="BY53" s="60">
        <v>92.5</v>
      </c>
      <c r="BZ53" s="60">
        <v>102.5</v>
      </c>
      <c r="CA53" s="60">
        <v>92.5</v>
      </c>
      <c r="CB53" s="68">
        <v>102.5</v>
      </c>
      <c r="CC53" s="60">
        <v>109</v>
      </c>
      <c r="CD53" s="60">
        <v>109</v>
      </c>
      <c r="CE53" s="60">
        <v>98</v>
      </c>
      <c r="CF53" s="60">
        <v>117</v>
      </c>
      <c r="CG53" s="60"/>
      <c r="CH53" s="62"/>
      <c r="CI53" s="60"/>
      <c r="CJ53" s="60">
        <v>10</v>
      </c>
      <c r="CK53" s="60">
        <f t="shared" si="0"/>
        <v>102.5</v>
      </c>
      <c r="CL53" s="60"/>
    </row>
    <row r="54" spans="2:90" s="44" customFormat="1" ht="15.75">
      <c r="B54" s="48"/>
      <c r="C54" s="50"/>
      <c r="D54" s="50"/>
      <c r="E54" s="48"/>
      <c r="F54" s="48"/>
      <c r="H54" s="45"/>
      <c r="I54" s="51" t="s">
        <v>15</v>
      </c>
      <c r="J54" s="51"/>
      <c r="BW54" s="60">
        <v>3</v>
      </c>
      <c r="BX54" s="60">
        <v>20</v>
      </c>
      <c r="BY54" s="60">
        <v>88.75</v>
      </c>
      <c r="BZ54" s="60">
        <v>101.25</v>
      </c>
      <c r="CA54" s="60">
        <v>92.5</v>
      </c>
      <c r="CB54" s="62">
        <v>102.5</v>
      </c>
      <c r="CC54" s="60">
        <v>108.5</v>
      </c>
      <c r="CD54" s="60">
        <v>109</v>
      </c>
      <c r="CE54" s="60">
        <v>98</v>
      </c>
      <c r="CF54" s="60">
        <v>116</v>
      </c>
      <c r="CG54" s="60"/>
      <c r="CH54" s="62"/>
      <c r="CI54" s="60"/>
      <c r="CJ54" s="60">
        <v>20</v>
      </c>
      <c r="CK54" s="60">
        <f t="shared" si="0"/>
        <v>101.25</v>
      </c>
      <c r="CL54" s="60"/>
    </row>
    <row r="55" spans="3:90" s="44" customFormat="1" ht="12.75">
      <c r="C55" s="44">
        <f>INDEX(CA28:CA30,CA24)</f>
        <v>747.3</v>
      </c>
      <c r="E55" s="44" t="s">
        <v>4</v>
      </c>
      <c r="H55" s="45"/>
      <c r="I55" s="44" t="s">
        <v>0</v>
      </c>
      <c r="K55" s="66">
        <f>BS29*1000</f>
        <v>90</v>
      </c>
      <c r="L55" s="60" t="s">
        <v>12</v>
      </c>
      <c r="BW55" s="60">
        <v>4</v>
      </c>
      <c r="BX55" s="60">
        <v>30</v>
      </c>
      <c r="BY55" s="60">
        <v>81.25</v>
      </c>
      <c r="BZ55" s="60">
        <v>97.5</v>
      </c>
      <c r="CA55" s="60">
        <v>90</v>
      </c>
      <c r="CB55" s="62">
        <v>102.5</v>
      </c>
      <c r="CC55" s="60">
        <v>105</v>
      </c>
      <c r="CD55" s="60">
        <v>109</v>
      </c>
      <c r="CE55" s="60">
        <v>96</v>
      </c>
      <c r="CF55" s="60">
        <v>115</v>
      </c>
      <c r="CG55" s="60"/>
      <c r="CH55" s="62"/>
      <c r="CI55" s="60"/>
      <c r="CJ55" s="60">
        <v>30</v>
      </c>
      <c r="CK55" s="60">
        <f t="shared" si="0"/>
        <v>97.5</v>
      </c>
      <c r="CL55" s="60"/>
    </row>
    <row r="56" spans="3:90" s="44" customFormat="1" ht="12.75">
      <c r="C56" s="44">
        <f>INDEX(CB28:CB30,CA24)</f>
        <v>0.00029</v>
      </c>
      <c r="E56" s="44" t="s">
        <v>6</v>
      </c>
      <c r="H56" s="45"/>
      <c r="I56" s="44" t="s">
        <v>14</v>
      </c>
      <c r="K56" s="67">
        <f>(K55-K57)/2</f>
        <v>7.700000000000003</v>
      </c>
      <c r="L56" s="60" t="s">
        <v>12</v>
      </c>
      <c r="BW56" s="60">
        <v>5</v>
      </c>
      <c r="BX56" s="60">
        <v>40</v>
      </c>
      <c r="BY56" s="60">
        <v>68.75</v>
      </c>
      <c r="BZ56" s="60">
        <v>91.25</v>
      </c>
      <c r="CA56" s="60">
        <v>88</v>
      </c>
      <c r="CB56" s="65">
        <v>101.25</v>
      </c>
      <c r="CC56" s="60">
        <v>100</v>
      </c>
      <c r="CD56" s="60">
        <v>108.5</v>
      </c>
      <c r="CE56" s="60">
        <v>95</v>
      </c>
      <c r="CF56" s="60">
        <v>113</v>
      </c>
      <c r="CG56" s="60"/>
      <c r="CH56" s="62"/>
      <c r="CI56" s="60"/>
      <c r="CJ56" s="60">
        <v>40</v>
      </c>
      <c r="CK56" s="60">
        <f t="shared" si="0"/>
        <v>91.25</v>
      </c>
      <c r="CL56" s="60"/>
    </row>
    <row r="57" spans="3:90" s="44" customFormat="1" ht="12.75">
      <c r="C57" s="54">
        <v>2E-06</v>
      </c>
      <c r="D57" s="54"/>
      <c r="E57" s="44" t="s">
        <v>1</v>
      </c>
      <c r="H57" s="45"/>
      <c r="I57" s="44" t="s">
        <v>17</v>
      </c>
      <c r="K57" s="63">
        <f>BS30*1000</f>
        <v>74.6</v>
      </c>
      <c r="L57" s="60" t="s">
        <v>12</v>
      </c>
      <c r="BW57" s="60">
        <v>6</v>
      </c>
      <c r="BX57" s="60">
        <v>50</v>
      </c>
      <c r="BY57" s="60">
        <v>50</v>
      </c>
      <c r="BZ57" s="60">
        <v>82.5</v>
      </c>
      <c r="CA57" s="60">
        <v>83.75</v>
      </c>
      <c r="CB57" s="62">
        <v>100</v>
      </c>
      <c r="CC57" s="60">
        <v>94</v>
      </c>
      <c r="CD57" s="60">
        <v>108</v>
      </c>
      <c r="CE57" s="60">
        <v>93</v>
      </c>
      <c r="CF57" s="60">
        <v>111</v>
      </c>
      <c r="CG57" s="60"/>
      <c r="CH57" s="62"/>
      <c r="CI57" s="60"/>
      <c r="CJ57" s="60">
        <v>50</v>
      </c>
      <c r="CK57" s="60">
        <f t="shared" si="0"/>
        <v>82.5</v>
      </c>
      <c r="CL57" s="60"/>
    </row>
    <row r="58" spans="8:90" s="44" customFormat="1" ht="12.75">
      <c r="H58" s="45"/>
      <c r="L58" s="45"/>
      <c r="BW58" s="60">
        <v>7</v>
      </c>
      <c r="BX58" s="60">
        <v>60</v>
      </c>
      <c r="BY58" s="60">
        <v>21.25</v>
      </c>
      <c r="BZ58" s="60">
        <v>71.25</v>
      </c>
      <c r="CA58" s="60">
        <v>81.25</v>
      </c>
      <c r="CB58" s="62">
        <v>97.5</v>
      </c>
      <c r="CC58" s="60">
        <v>86</v>
      </c>
      <c r="CD58" s="60">
        <v>105</v>
      </c>
      <c r="CE58" s="60">
        <v>91</v>
      </c>
      <c r="CF58" s="60">
        <v>109</v>
      </c>
      <c r="CG58" s="60"/>
      <c r="CH58" s="62"/>
      <c r="CI58" s="60"/>
      <c r="CJ58" s="60">
        <v>60</v>
      </c>
      <c r="CK58" s="60">
        <f t="shared" si="0"/>
        <v>71.25</v>
      </c>
      <c r="CL58" s="60"/>
    </row>
    <row r="59" spans="8:90" s="44" customFormat="1" ht="12.75">
      <c r="H59" s="45"/>
      <c r="L59" s="45"/>
      <c r="BW59" s="60">
        <v>8</v>
      </c>
      <c r="BX59" s="60">
        <v>70</v>
      </c>
      <c r="BY59" s="60"/>
      <c r="BZ59" s="60">
        <v>56.25</v>
      </c>
      <c r="CA59" s="60">
        <v>73.75</v>
      </c>
      <c r="CB59" s="62">
        <v>95</v>
      </c>
      <c r="CC59" s="60">
        <v>75</v>
      </c>
      <c r="CD59" s="60">
        <v>102.5</v>
      </c>
      <c r="CE59" s="60">
        <v>88</v>
      </c>
      <c r="CF59" s="60">
        <v>107</v>
      </c>
      <c r="CG59" s="60"/>
      <c r="CH59" s="62"/>
      <c r="CI59" s="60"/>
      <c r="CJ59" s="60">
        <v>70</v>
      </c>
      <c r="CK59" s="60">
        <f t="shared" si="0"/>
        <v>56.25</v>
      </c>
      <c r="CL59" s="60"/>
    </row>
    <row r="60" spans="75:90" s="44" customFormat="1" ht="12.75">
      <c r="BW60" s="60">
        <v>9</v>
      </c>
      <c r="BX60" s="60">
        <v>80</v>
      </c>
      <c r="BY60" s="60"/>
      <c r="BZ60" s="60">
        <v>40</v>
      </c>
      <c r="CA60" s="60">
        <v>68.75</v>
      </c>
      <c r="CB60" s="62">
        <v>91.25</v>
      </c>
      <c r="CC60" s="60">
        <v>63</v>
      </c>
      <c r="CD60" s="60">
        <v>100</v>
      </c>
      <c r="CE60" s="60">
        <v>85</v>
      </c>
      <c r="CF60" s="60">
        <v>105</v>
      </c>
      <c r="CG60" s="60"/>
      <c r="CH60" s="62"/>
      <c r="CI60" s="60"/>
      <c r="CJ60" s="60">
        <v>80</v>
      </c>
      <c r="CK60" s="60">
        <f t="shared" si="0"/>
        <v>40</v>
      </c>
      <c r="CL60" s="60"/>
    </row>
    <row r="61" spans="75:90" s="44" customFormat="1" ht="12.75">
      <c r="BW61" s="60">
        <v>10</v>
      </c>
      <c r="BX61" s="60">
        <v>90</v>
      </c>
      <c r="BY61" s="60"/>
      <c r="BZ61" s="60">
        <v>22.5</v>
      </c>
      <c r="CA61" s="60">
        <v>60</v>
      </c>
      <c r="CB61" s="62">
        <v>87.5</v>
      </c>
      <c r="CC61" s="60">
        <v>50</v>
      </c>
      <c r="CD61" s="60">
        <v>97</v>
      </c>
      <c r="CE61" s="60">
        <v>82</v>
      </c>
      <c r="CF61" s="60">
        <v>103</v>
      </c>
      <c r="CG61" s="60"/>
      <c r="CH61" s="62"/>
      <c r="CI61" s="60"/>
      <c r="CJ61" s="60">
        <v>90</v>
      </c>
      <c r="CK61" s="60">
        <f t="shared" si="0"/>
        <v>22.5</v>
      </c>
      <c r="CL61" s="60"/>
    </row>
    <row r="62" spans="75:90" s="44" customFormat="1" ht="12.75">
      <c r="BW62" s="60">
        <v>11</v>
      </c>
      <c r="BX62" s="60">
        <v>100</v>
      </c>
      <c r="BY62" s="60"/>
      <c r="BZ62" s="60">
        <v>0</v>
      </c>
      <c r="CA62" s="60">
        <v>50</v>
      </c>
      <c r="CB62" s="62">
        <v>82.5</v>
      </c>
      <c r="CC62" s="60">
        <v>35</v>
      </c>
      <c r="CD62" s="60">
        <v>94</v>
      </c>
      <c r="CE62" s="60">
        <v>78</v>
      </c>
      <c r="CF62" s="60">
        <v>101</v>
      </c>
      <c r="CG62" s="60"/>
      <c r="CH62" s="62"/>
      <c r="CI62" s="60"/>
      <c r="CJ62" s="60">
        <v>100</v>
      </c>
      <c r="CK62" s="60">
        <f t="shared" si="0"/>
        <v>0</v>
      </c>
      <c r="CL62" s="60"/>
    </row>
    <row r="63" spans="75:90" s="44" customFormat="1" ht="12.75">
      <c r="BW63" s="60">
        <v>12</v>
      </c>
      <c r="BX63" s="60">
        <v>110</v>
      </c>
      <c r="BY63" s="60"/>
      <c r="BZ63" s="60"/>
      <c r="CA63" s="60">
        <v>37.5</v>
      </c>
      <c r="CB63" s="62">
        <v>76.25</v>
      </c>
      <c r="CC63" s="60">
        <v>15</v>
      </c>
      <c r="CD63" s="60">
        <v>90</v>
      </c>
      <c r="CE63" s="60">
        <v>73</v>
      </c>
      <c r="CF63" s="60">
        <v>99</v>
      </c>
      <c r="CG63" s="60"/>
      <c r="CH63" s="62"/>
      <c r="CI63" s="60"/>
      <c r="CJ63" s="60">
        <v>110</v>
      </c>
      <c r="CK63" s="60">
        <f t="shared" si="0"/>
        <v>0</v>
      </c>
      <c r="CL63" s="60"/>
    </row>
    <row r="64" spans="75:90" s="44" customFormat="1" ht="12.75">
      <c r="BW64" s="60">
        <v>13</v>
      </c>
      <c r="BX64" s="60">
        <v>120</v>
      </c>
      <c r="BY64" s="60"/>
      <c r="BZ64" s="60"/>
      <c r="CA64" s="60">
        <v>21.25</v>
      </c>
      <c r="CB64" s="62">
        <v>71.25</v>
      </c>
      <c r="CC64" s="60">
        <v>0</v>
      </c>
      <c r="CD64" s="60">
        <v>86</v>
      </c>
      <c r="CE64" s="60">
        <v>66</v>
      </c>
      <c r="CF64" s="60">
        <v>97</v>
      </c>
      <c r="CG64" s="60"/>
      <c r="CH64" s="62"/>
      <c r="CI64" s="60"/>
      <c r="CJ64" s="60">
        <v>120</v>
      </c>
      <c r="CK64" s="60">
        <f t="shared" si="0"/>
        <v>0</v>
      </c>
      <c r="CL64" s="60"/>
    </row>
    <row r="65" spans="75:90" s="44" customFormat="1" ht="12.75">
      <c r="BW65" s="60">
        <v>14</v>
      </c>
      <c r="BX65" s="60">
        <v>130</v>
      </c>
      <c r="BY65" s="60"/>
      <c r="BZ65" s="60"/>
      <c r="CA65" s="60">
        <v>7</v>
      </c>
      <c r="CB65" s="62">
        <v>63.75</v>
      </c>
      <c r="CC65" s="60"/>
      <c r="CD65" s="60">
        <v>80.5</v>
      </c>
      <c r="CE65" s="60">
        <v>60.5</v>
      </c>
      <c r="CF65" s="60">
        <v>95</v>
      </c>
      <c r="CG65" s="60"/>
      <c r="CH65" s="62"/>
      <c r="CI65" s="60"/>
      <c r="CJ65" s="60">
        <v>130</v>
      </c>
      <c r="CK65" s="60">
        <f t="shared" si="0"/>
        <v>0</v>
      </c>
      <c r="CL65" s="60"/>
    </row>
    <row r="66" spans="75:90" s="44" customFormat="1" ht="12.75">
      <c r="BW66" s="60">
        <v>15</v>
      </c>
      <c r="BX66" s="60">
        <v>140</v>
      </c>
      <c r="BY66" s="60"/>
      <c r="BZ66" s="60"/>
      <c r="CA66" s="60"/>
      <c r="CB66" s="62">
        <v>56.25</v>
      </c>
      <c r="CC66" s="60"/>
      <c r="CD66" s="60">
        <v>75</v>
      </c>
      <c r="CE66" s="60">
        <v>55</v>
      </c>
      <c r="CF66" s="60">
        <v>93</v>
      </c>
      <c r="CG66" s="60"/>
      <c r="CH66" s="62"/>
      <c r="CI66" s="60"/>
      <c r="CJ66" s="60">
        <v>140</v>
      </c>
      <c r="CK66" s="60">
        <f t="shared" si="0"/>
        <v>0</v>
      </c>
      <c r="CL66" s="60"/>
    </row>
    <row r="67" spans="75:90" s="44" customFormat="1" ht="12.75">
      <c r="BW67" s="60">
        <v>16</v>
      </c>
      <c r="BX67" s="60">
        <v>150</v>
      </c>
      <c r="BY67" s="60"/>
      <c r="BZ67" s="60"/>
      <c r="CA67" s="60"/>
      <c r="CB67" s="62">
        <v>48.75</v>
      </c>
      <c r="CC67" s="60"/>
      <c r="CD67" s="60">
        <v>69</v>
      </c>
      <c r="CE67" s="60">
        <v>49</v>
      </c>
      <c r="CF67" s="60">
        <v>90</v>
      </c>
      <c r="CG67" s="60"/>
      <c r="CH67" s="62"/>
      <c r="CI67" s="60"/>
      <c r="CJ67" s="60">
        <v>150</v>
      </c>
      <c r="CK67" s="60">
        <f t="shared" si="0"/>
        <v>0</v>
      </c>
      <c r="CL67" s="60"/>
    </row>
    <row r="68" spans="75:90" s="44" customFormat="1" ht="12.75">
      <c r="BW68" s="60">
        <v>17</v>
      </c>
      <c r="BX68" s="60">
        <v>160</v>
      </c>
      <c r="BY68" s="60"/>
      <c r="BZ68" s="60"/>
      <c r="CA68" s="60"/>
      <c r="CB68" s="62">
        <v>40</v>
      </c>
      <c r="CC68" s="60"/>
      <c r="CD68" s="60">
        <v>63</v>
      </c>
      <c r="CE68" s="60">
        <v>42</v>
      </c>
      <c r="CF68" s="60">
        <v>87</v>
      </c>
      <c r="CG68" s="60"/>
      <c r="CH68" s="62"/>
      <c r="CI68" s="60"/>
      <c r="CJ68" s="60">
        <v>160</v>
      </c>
      <c r="CK68" s="60">
        <f t="shared" si="0"/>
        <v>0</v>
      </c>
      <c r="CL68" s="60"/>
    </row>
    <row r="69" spans="75:90" s="44" customFormat="1" ht="12.75">
      <c r="BW69" s="60">
        <v>18</v>
      </c>
      <c r="BX69" s="60">
        <v>170</v>
      </c>
      <c r="BY69" s="60"/>
      <c r="BZ69" s="60"/>
      <c r="CA69" s="60"/>
      <c r="CB69" s="62">
        <v>32.5</v>
      </c>
      <c r="CC69" s="60"/>
      <c r="CD69" s="60">
        <v>56.5</v>
      </c>
      <c r="CE69" s="60">
        <v>35</v>
      </c>
      <c r="CF69" s="60">
        <v>84</v>
      </c>
      <c r="CG69" s="60"/>
      <c r="CH69" s="62"/>
      <c r="CI69" s="60"/>
      <c r="CJ69" s="60">
        <v>170</v>
      </c>
      <c r="CK69" s="60">
        <f t="shared" si="0"/>
        <v>0</v>
      </c>
      <c r="CL69" s="60"/>
    </row>
    <row r="70" spans="75:90" s="44" customFormat="1" ht="12.75">
      <c r="BW70" s="60">
        <v>19</v>
      </c>
      <c r="BX70" s="60">
        <v>180</v>
      </c>
      <c r="BY70" s="60"/>
      <c r="BZ70" s="60"/>
      <c r="CA70" s="60"/>
      <c r="CB70" s="62">
        <v>22.5</v>
      </c>
      <c r="CC70" s="60"/>
      <c r="CD70" s="60">
        <v>50</v>
      </c>
      <c r="CE70" s="60">
        <v>28</v>
      </c>
      <c r="CF70" s="60">
        <v>80</v>
      </c>
      <c r="CG70" s="60"/>
      <c r="CH70" s="62"/>
      <c r="CI70" s="60"/>
      <c r="CJ70" s="60">
        <v>180</v>
      </c>
      <c r="CK70" s="60">
        <f t="shared" si="0"/>
        <v>0</v>
      </c>
      <c r="CL70" s="60"/>
    </row>
    <row r="71" spans="75:90" s="44" customFormat="1" ht="12.75">
      <c r="BW71" s="60">
        <v>20</v>
      </c>
      <c r="BX71" s="60">
        <v>190</v>
      </c>
      <c r="BY71" s="60"/>
      <c r="BZ71" s="60"/>
      <c r="CA71" s="60"/>
      <c r="CB71" s="60"/>
      <c r="CC71" s="60"/>
      <c r="CD71" s="60">
        <v>42.5</v>
      </c>
      <c r="CE71" s="60">
        <v>20</v>
      </c>
      <c r="CF71" s="69">
        <v>76</v>
      </c>
      <c r="CG71" s="60"/>
      <c r="CH71" s="62"/>
      <c r="CI71" s="60"/>
      <c r="CJ71" s="60">
        <v>190</v>
      </c>
      <c r="CK71" s="60">
        <f t="shared" si="0"/>
        <v>0</v>
      </c>
      <c r="CL71" s="60"/>
    </row>
    <row r="72" spans="75:90" s="44" customFormat="1" ht="12.75">
      <c r="BW72" s="60">
        <v>21</v>
      </c>
      <c r="BX72" s="60">
        <v>200</v>
      </c>
      <c r="BY72" s="60"/>
      <c r="BZ72" s="60"/>
      <c r="CA72" s="60"/>
      <c r="CB72" s="60"/>
      <c r="CC72" s="60"/>
      <c r="CD72" s="60">
        <v>35</v>
      </c>
      <c r="CE72" s="60">
        <v>12</v>
      </c>
      <c r="CF72" s="69">
        <v>71</v>
      </c>
      <c r="CG72" s="60"/>
      <c r="CH72" s="62"/>
      <c r="CI72" s="60"/>
      <c r="CJ72" s="60">
        <v>200</v>
      </c>
      <c r="CK72" s="60">
        <f t="shared" si="0"/>
        <v>0</v>
      </c>
      <c r="CL72" s="60"/>
    </row>
    <row r="73" spans="75:90" s="44" customFormat="1" ht="12.75">
      <c r="BW73" s="60">
        <v>22</v>
      </c>
      <c r="BX73" s="60">
        <v>210</v>
      </c>
      <c r="BY73" s="60"/>
      <c r="BZ73" s="60"/>
      <c r="CA73" s="60"/>
      <c r="CB73" s="60"/>
      <c r="CC73" s="60"/>
      <c r="CD73" s="60">
        <v>25</v>
      </c>
      <c r="CE73" s="60">
        <v>0</v>
      </c>
      <c r="CF73" s="69">
        <v>66</v>
      </c>
      <c r="CG73" s="60"/>
      <c r="CH73" s="62"/>
      <c r="CI73" s="60"/>
      <c r="CJ73" s="60">
        <v>210</v>
      </c>
      <c r="CK73" s="60">
        <f t="shared" si="0"/>
        <v>0</v>
      </c>
      <c r="CL73" s="60"/>
    </row>
    <row r="74" spans="75:90" s="44" customFormat="1" ht="12.75">
      <c r="BW74" s="60">
        <v>23</v>
      </c>
      <c r="BX74" s="60">
        <v>220</v>
      </c>
      <c r="BY74" s="60"/>
      <c r="BZ74" s="60"/>
      <c r="CA74" s="60"/>
      <c r="CB74" s="60"/>
      <c r="CC74" s="60"/>
      <c r="CD74" s="60">
        <v>15</v>
      </c>
      <c r="CE74" s="60"/>
      <c r="CF74" s="60">
        <v>61</v>
      </c>
      <c r="CG74" s="60"/>
      <c r="CH74" s="60"/>
      <c r="CI74" s="60"/>
      <c r="CJ74" s="60">
        <v>220</v>
      </c>
      <c r="CK74" s="60">
        <f t="shared" si="0"/>
        <v>0</v>
      </c>
      <c r="CL74" s="60"/>
    </row>
    <row r="75" spans="75:90" s="44" customFormat="1" ht="12.75">
      <c r="BW75" s="60">
        <v>24</v>
      </c>
      <c r="BX75" s="60">
        <v>230</v>
      </c>
      <c r="BY75" s="60"/>
      <c r="BZ75" s="60"/>
      <c r="CA75" s="60"/>
      <c r="CB75" s="60"/>
      <c r="CC75" s="60"/>
      <c r="CD75" s="60">
        <v>8</v>
      </c>
      <c r="CE75" s="60"/>
      <c r="CF75" s="60">
        <v>55</v>
      </c>
      <c r="CG75" s="60"/>
      <c r="CH75" s="60"/>
      <c r="CI75" s="60"/>
      <c r="CJ75" s="60">
        <v>230</v>
      </c>
      <c r="CK75" s="60">
        <f t="shared" si="0"/>
        <v>0</v>
      </c>
      <c r="CL75" s="60"/>
    </row>
    <row r="76" spans="75:90" s="44" customFormat="1" ht="12.75">
      <c r="BW76" s="60">
        <v>25</v>
      </c>
      <c r="BX76" s="60">
        <v>240</v>
      </c>
      <c r="BY76" s="60"/>
      <c r="BZ76" s="60"/>
      <c r="CA76" s="60"/>
      <c r="CB76" s="60"/>
      <c r="CC76" s="60"/>
      <c r="CD76" s="60">
        <v>0</v>
      </c>
      <c r="CE76" s="60"/>
      <c r="CF76" s="60">
        <v>50</v>
      </c>
      <c r="CG76" s="60"/>
      <c r="CH76" s="60"/>
      <c r="CI76" s="60"/>
      <c r="CJ76" s="60">
        <v>240</v>
      </c>
      <c r="CK76" s="60">
        <f t="shared" si="0"/>
        <v>0</v>
      </c>
      <c r="CL76" s="60"/>
    </row>
    <row r="77" spans="75:90" s="44" customFormat="1" ht="12.75">
      <c r="BW77" s="60">
        <v>26</v>
      </c>
      <c r="BX77" s="60">
        <v>250</v>
      </c>
      <c r="BY77" s="60"/>
      <c r="BZ77" s="60"/>
      <c r="CA77" s="60"/>
      <c r="CB77" s="60"/>
      <c r="CC77" s="60"/>
      <c r="CD77" s="60"/>
      <c r="CE77" s="60"/>
      <c r="CF77" s="60">
        <v>44</v>
      </c>
      <c r="CG77" s="60"/>
      <c r="CH77" s="60"/>
      <c r="CI77" s="60"/>
      <c r="CJ77" s="60">
        <v>250</v>
      </c>
      <c r="CK77" s="60">
        <f t="shared" si="0"/>
        <v>0</v>
      </c>
      <c r="CL77" s="60"/>
    </row>
    <row r="78" spans="75:90" s="44" customFormat="1" ht="12.75">
      <c r="BW78" s="60">
        <v>27</v>
      </c>
      <c r="BX78" s="60">
        <v>260</v>
      </c>
      <c r="BY78" s="60"/>
      <c r="BZ78" s="60"/>
      <c r="CA78" s="60"/>
      <c r="CB78" s="60"/>
      <c r="CC78" s="60"/>
      <c r="CD78" s="60"/>
      <c r="CE78" s="60"/>
      <c r="CF78" s="60">
        <v>37</v>
      </c>
      <c r="CG78" s="60"/>
      <c r="CH78" s="60"/>
      <c r="CI78" s="60"/>
      <c r="CJ78" s="60">
        <v>260</v>
      </c>
      <c r="CK78" s="60">
        <f t="shared" si="0"/>
        <v>0</v>
      </c>
      <c r="CL78" s="60"/>
    </row>
    <row r="79" spans="75:90" s="44" customFormat="1" ht="12.75">
      <c r="BW79" s="60">
        <v>28</v>
      </c>
      <c r="BX79" s="60">
        <v>270</v>
      </c>
      <c r="BY79" s="60"/>
      <c r="BZ79" s="60"/>
      <c r="CA79" s="60"/>
      <c r="CB79" s="60"/>
      <c r="CC79" s="60"/>
      <c r="CD79" s="60"/>
      <c r="CE79" s="60"/>
      <c r="CF79" s="60">
        <v>30</v>
      </c>
      <c r="CG79" s="60"/>
      <c r="CH79" s="60"/>
      <c r="CI79" s="60"/>
      <c r="CJ79" s="60">
        <v>270</v>
      </c>
      <c r="CK79" s="60">
        <f t="shared" si="0"/>
        <v>0</v>
      </c>
      <c r="CL79" s="60"/>
    </row>
    <row r="80" spans="75:90" s="44" customFormat="1" ht="12.75">
      <c r="BW80" s="60">
        <v>29</v>
      </c>
      <c r="BX80" s="60">
        <v>280</v>
      </c>
      <c r="BY80" s="60"/>
      <c r="BZ80" s="60"/>
      <c r="CA80" s="60"/>
      <c r="CB80" s="60"/>
      <c r="CC80" s="60"/>
      <c r="CD80" s="60"/>
      <c r="CE80" s="60"/>
      <c r="CF80" s="60">
        <v>23</v>
      </c>
      <c r="CG80" s="60"/>
      <c r="CH80" s="60"/>
      <c r="CI80" s="60"/>
      <c r="CJ80" s="60">
        <v>280</v>
      </c>
      <c r="CK80" s="60">
        <f t="shared" si="0"/>
        <v>0</v>
      </c>
      <c r="CL80" s="60"/>
    </row>
    <row r="81" spans="75:90" s="44" customFormat="1" ht="12.75">
      <c r="BW81" s="60">
        <v>30</v>
      </c>
      <c r="BX81" s="60">
        <v>290</v>
      </c>
      <c r="BY81" s="60"/>
      <c r="BZ81" s="60"/>
      <c r="CA81" s="60"/>
      <c r="CB81" s="60"/>
      <c r="CC81" s="60"/>
      <c r="CD81" s="60"/>
      <c r="CE81" s="60"/>
      <c r="CF81" s="60">
        <v>16</v>
      </c>
      <c r="CG81" s="60"/>
      <c r="CH81" s="60"/>
      <c r="CI81" s="60"/>
      <c r="CJ81" s="60">
        <v>290</v>
      </c>
      <c r="CK81" s="60">
        <f t="shared" si="0"/>
        <v>0</v>
      </c>
      <c r="CL81" s="60"/>
    </row>
    <row r="82" spans="75:90" s="44" customFormat="1" ht="12.75">
      <c r="BW82" s="60">
        <v>31</v>
      </c>
      <c r="BX82" s="60">
        <v>300</v>
      </c>
      <c r="BY82" s="60"/>
      <c r="BZ82" s="60"/>
      <c r="CA82" s="60"/>
      <c r="CB82" s="60"/>
      <c r="CC82" s="60"/>
      <c r="CD82" s="60"/>
      <c r="CE82" s="60"/>
      <c r="CF82" s="60">
        <v>9</v>
      </c>
      <c r="CG82" s="60"/>
      <c r="CH82" s="60"/>
      <c r="CI82" s="60"/>
      <c r="CJ82" s="60">
        <v>300</v>
      </c>
      <c r="CK82" s="60">
        <f t="shared" si="0"/>
        <v>0</v>
      </c>
      <c r="CL82" s="60"/>
    </row>
    <row r="83" spans="75:90" s="44" customFormat="1" ht="12.75">
      <c r="BW83" s="60"/>
      <c r="BX83" s="60"/>
      <c r="BY83" s="60"/>
      <c r="BZ83" s="60"/>
      <c r="CA83" s="60"/>
      <c r="CB83" s="60"/>
      <c r="CC83" s="60"/>
      <c r="CD83" s="60"/>
      <c r="CE83" s="60"/>
      <c r="CF83" s="60"/>
      <c r="CG83" s="60"/>
      <c r="CH83" s="60"/>
      <c r="CI83" s="60"/>
      <c r="CJ83" s="60"/>
      <c r="CK83" s="60"/>
      <c r="CL83" s="60"/>
    </row>
    <row r="84" spans="75:90" s="44" customFormat="1" ht="12.75">
      <c r="BW84" s="60"/>
      <c r="BX84" s="60"/>
      <c r="BY84" s="60"/>
      <c r="BZ84" s="60"/>
      <c r="CA84" s="60"/>
      <c r="CB84" s="60"/>
      <c r="CC84" s="60"/>
      <c r="CD84" s="60"/>
      <c r="CE84" s="60"/>
      <c r="CF84" s="60"/>
      <c r="CG84" s="60"/>
      <c r="CH84" s="60"/>
      <c r="CI84" s="60"/>
      <c r="CJ84" s="60"/>
      <c r="CK84" s="60"/>
      <c r="CL84" s="60"/>
    </row>
    <row r="85" spans="75:86" s="44" customFormat="1" ht="12.75">
      <c r="BW85" s="44" t="s">
        <v>53</v>
      </c>
      <c r="CF85" s="45"/>
      <c r="CH85" s="45"/>
    </row>
    <row r="86" spans="75:86" s="44" customFormat="1" ht="12.75">
      <c r="BW86" s="44" t="s">
        <v>54</v>
      </c>
      <c r="CF86" s="45"/>
      <c r="CH86" s="45"/>
    </row>
    <row r="87" spans="8:75" s="44" customFormat="1" ht="12.75">
      <c r="H87" s="45"/>
      <c r="L87" s="45"/>
      <c r="BW87" s="44" t="s">
        <v>55</v>
      </c>
    </row>
    <row r="88" spans="8:75" s="44" customFormat="1" ht="12.75">
      <c r="H88" s="45"/>
      <c r="L88" s="45"/>
      <c r="BW88" s="44" t="s">
        <v>56</v>
      </c>
    </row>
    <row r="89" spans="8:75" s="44" customFormat="1" ht="12.75">
      <c r="H89" s="45"/>
      <c r="L89" s="45"/>
      <c r="BW89" s="44" t="s">
        <v>71</v>
      </c>
    </row>
    <row r="90" spans="8:75" s="44" customFormat="1" ht="12.75">
      <c r="H90" s="45"/>
      <c r="L90" s="45"/>
      <c r="BW90" s="44" t="s">
        <v>72</v>
      </c>
    </row>
    <row r="91" spans="8:75" s="44" customFormat="1" ht="12.75">
      <c r="H91" s="45"/>
      <c r="L91" s="45"/>
      <c r="BW91" s="44" t="s">
        <v>68</v>
      </c>
    </row>
    <row r="92" spans="8:75" s="44" customFormat="1" ht="12.75">
      <c r="H92" s="45"/>
      <c r="L92" s="45"/>
      <c r="BW92" s="44" t="s">
        <v>69</v>
      </c>
    </row>
    <row r="93" spans="8:12" s="44" customFormat="1" ht="12.75">
      <c r="H93" s="45"/>
      <c r="L93" s="45"/>
    </row>
    <row r="94" spans="8:12" s="44" customFormat="1" ht="12.75">
      <c r="H94" s="45"/>
      <c r="L94" s="45"/>
    </row>
    <row r="95" spans="8:12" s="44" customFormat="1" ht="12.75">
      <c r="H95" s="45"/>
      <c r="L95" s="45"/>
    </row>
    <row r="96" spans="8:12" s="44" customFormat="1" ht="12.75">
      <c r="H96" s="45"/>
      <c r="L96" s="45"/>
    </row>
    <row r="97" spans="8:12" s="44" customFormat="1" ht="12.75">
      <c r="H97" s="45"/>
      <c r="L97" s="45"/>
    </row>
    <row r="98" spans="8:12" s="44" customFormat="1" ht="12.75">
      <c r="H98" s="45"/>
      <c r="L98" s="45"/>
    </row>
    <row r="99" spans="8:12" s="44" customFormat="1" ht="12.75">
      <c r="H99" s="45"/>
      <c r="L99" s="45"/>
    </row>
    <row r="100" spans="8:12" s="58" customFormat="1" ht="12.75">
      <c r="H100" s="57"/>
      <c r="L100" s="57"/>
    </row>
    <row r="101" spans="8:12" s="58" customFormat="1" ht="12.75">
      <c r="H101" s="57"/>
      <c r="L101" s="57"/>
    </row>
    <row r="102" spans="8:12" s="58" customFormat="1" ht="12.75">
      <c r="H102" s="57"/>
      <c r="L102" s="57"/>
    </row>
    <row r="103" spans="8:12" s="58" customFormat="1" ht="12.75">
      <c r="H103" s="57"/>
      <c r="L103" s="57"/>
    </row>
    <row r="104" spans="8:12" s="58" customFormat="1" ht="12.75">
      <c r="H104" s="57"/>
      <c r="L104" s="57"/>
    </row>
    <row r="105" spans="8:12" s="58" customFormat="1" ht="12.75">
      <c r="H105" s="57"/>
      <c r="L105" s="57"/>
    </row>
    <row r="106" spans="8:12" s="58" customFormat="1" ht="12.75">
      <c r="H106" s="57"/>
      <c r="L106" s="57"/>
    </row>
    <row r="107" spans="8:12" s="58" customFormat="1" ht="12.75">
      <c r="H107" s="57"/>
      <c r="L107" s="57"/>
    </row>
    <row r="108" spans="8:12" s="58" customFormat="1" ht="12.75">
      <c r="H108" s="57"/>
      <c r="L108" s="57"/>
    </row>
    <row r="109" spans="8:12" s="58" customFormat="1" ht="12.75">
      <c r="H109" s="57"/>
      <c r="L109" s="57"/>
    </row>
    <row r="110" spans="8:12" s="58" customFormat="1" ht="12.75">
      <c r="H110" s="57"/>
      <c r="L110" s="57"/>
    </row>
    <row r="111" spans="8:12" s="58" customFormat="1" ht="12.75">
      <c r="H111" s="57"/>
      <c r="L111" s="57"/>
    </row>
    <row r="112" spans="8:12" s="58" customFormat="1" ht="12.75">
      <c r="H112" s="57"/>
      <c r="L112" s="57"/>
    </row>
    <row r="113" spans="8:12" s="58" customFormat="1" ht="12.75">
      <c r="H113" s="57"/>
      <c r="L113" s="57"/>
    </row>
    <row r="114" spans="8:12" s="58" customFormat="1" ht="12.75">
      <c r="H114" s="57"/>
      <c r="L114" s="57"/>
    </row>
    <row r="115" spans="8:12" s="58" customFormat="1" ht="12.75">
      <c r="H115" s="57"/>
      <c r="L115" s="57"/>
    </row>
    <row r="116" spans="8:12" s="58" customFormat="1" ht="12.75">
      <c r="H116" s="57"/>
      <c r="L116" s="57"/>
    </row>
    <row r="117" spans="8:12" s="58" customFormat="1" ht="12.75">
      <c r="H117" s="57"/>
      <c r="L117" s="57"/>
    </row>
    <row r="118" spans="8:12" s="58" customFormat="1" ht="12.75">
      <c r="H118" s="57"/>
      <c r="L118" s="57"/>
    </row>
    <row r="119" spans="8:12" s="58" customFormat="1" ht="12.75">
      <c r="H119" s="57"/>
      <c r="L119" s="57"/>
    </row>
    <row r="120" spans="8:12" s="58" customFormat="1" ht="12.75">
      <c r="H120" s="57"/>
      <c r="L120" s="57"/>
    </row>
    <row r="121" spans="8:12" s="58" customFormat="1" ht="12.75">
      <c r="H121" s="57"/>
      <c r="L121" s="57"/>
    </row>
    <row r="122" spans="8:12" s="58" customFormat="1" ht="12.75">
      <c r="H122" s="57"/>
      <c r="L122" s="57"/>
    </row>
    <row r="123" spans="8:12" s="58" customFormat="1" ht="12.75">
      <c r="H123" s="57"/>
      <c r="L123" s="57"/>
    </row>
    <row r="124" spans="8:12" s="58" customFormat="1" ht="12.75">
      <c r="H124" s="57"/>
      <c r="L124" s="57"/>
    </row>
    <row r="125" spans="8:12" s="58" customFormat="1" ht="12.75">
      <c r="H125" s="57"/>
      <c r="L125" s="57"/>
    </row>
    <row r="126" spans="8:12" s="58" customFormat="1" ht="12.75">
      <c r="H126" s="57"/>
      <c r="L126" s="57"/>
    </row>
    <row r="127" spans="8:12" s="58" customFormat="1" ht="12.75">
      <c r="H127" s="57"/>
      <c r="L127" s="57"/>
    </row>
    <row r="128" spans="8:12" s="58" customFormat="1" ht="12.75">
      <c r="H128" s="57"/>
      <c r="L128" s="57"/>
    </row>
    <row r="129" spans="8:12" s="58" customFormat="1" ht="12.75">
      <c r="H129" s="57"/>
      <c r="L129" s="57"/>
    </row>
    <row r="130" spans="8:12" s="58" customFormat="1" ht="12.75">
      <c r="H130" s="57"/>
      <c r="L130" s="57"/>
    </row>
    <row r="131" spans="8:12" s="58" customFormat="1" ht="12.75">
      <c r="H131" s="57"/>
      <c r="L131" s="57"/>
    </row>
    <row r="132" spans="8:12" s="58" customFormat="1" ht="12.75">
      <c r="H132" s="57"/>
      <c r="L132" s="57"/>
    </row>
    <row r="133" spans="8:12" s="58" customFormat="1" ht="12.75">
      <c r="H133" s="57"/>
      <c r="L133" s="57"/>
    </row>
    <row r="134" spans="8:12" s="58" customFormat="1" ht="12.75">
      <c r="H134" s="57"/>
      <c r="L134" s="57"/>
    </row>
    <row r="135" spans="8:12" s="58" customFormat="1" ht="12.75">
      <c r="H135" s="57"/>
      <c r="L135" s="57"/>
    </row>
    <row r="136" spans="8:12" s="58" customFormat="1" ht="12.75">
      <c r="H136" s="57"/>
      <c r="L136" s="57"/>
    </row>
    <row r="137" spans="8:12" s="58" customFormat="1" ht="12.75">
      <c r="H137" s="57"/>
      <c r="L137" s="57"/>
    </row>
    <row r="138" spans="8:12" s="58" customFormat="1" ht="12.75">
      <c r="H138" s="57"/>
      <c r="L138" s="57"/>
    </row>
    <row r="139" spans="8:12" s="58" customFormat="1" ht="12.75">
      <c r="H139" s="57"/>
      <c r="L139" s="57"/>
    </row>
    <row r="140" spans="8:12" s="58" customFormat="1" ht="12.75">
      <c r="H140" s="57"/>
      <c r="L140" s="57"/>
    </row>
    <row r="141" spans="8:12" s="58" customFormat="1" ht="12.75">
      <c r="H141" s="57"/>
      <c r="L141" s="57"/>
    </row>
    <row r="142" spans="8:12" s="58" customFormat="1" ht="12.75">
      <c r="H142" s="57"/>
      <c r="L142" s="57"/>
    </row>
    <row r="143" spans="8:12" s="58" customFormat="1" ht="12.75">
      <c r="H143" s="57"/>
      <c r="L143" s="57"/>
    </row>
    <row r="144" spans="8:12" s="58" customFormat="1" ht="12.75">
      <c r="H144" s="57"/>
      <c r="L144" s="57"/>
    </row>
    <row r="145" spans="8:12" s="58" customFormat="1" ht="12.75">
      <c r="H145" s="57"/>
      <c r="L145" s="57"/>
    </row>
    <row r="146" spans="8:12" s="58" customFormat="1" ht="12.75">
      <c r="H146" s="57"/>
      <c r="L146" s="57"/>
    </row>
    <row r="147" spans="8:12" s="58" customFormat="1" ht="12.75">
      <c r="H147" s="57"/>
      <c r="L147" s="57"/>
    </row>
    <row r="148" spans="8:12" s="58" customFormat="1" ht="12.75">
      <c r="H148" s="57"/>
      <c r="L148" s="57"/>
    </row>
    <row r="149" spans="8:12" s="58" customFormat="1" ht="12.75">
      <c r="H149" s="57"/>
      <c r="L149" s="57"/>
    </row>
    <row r="150" spans="8:12" s="58" customFormat="1" ht="12.75">
      <c r="H150" s="57"/>
      <c r="L150" s="57"/>
    </row>
    <row r="151" spans="8:12" s="58" customFormat="1" ht="12.75">
      <c r="H151" s="57"/>
      <c r="L151" s="57"/>
    </row>
    <row r="152" spans="8:12" s="58" customFormat="1" ht="12.75">
      <c r="H152" s="57"/>
      <c r="L152" s="57"/>
    </row>
    <row r="153" spans="8:12" s="58" customFormat="1" ht="12.75">
      <c r="H153" s="57"/>
      <c r="L153" s="57"/>
    </row>
    <row r="154" spans="8:12" s="58" customFormat="1" ht="12.75">
      <c r="H154" s="57"/>
      <c r="L154" s="57"/>
    </row>
    <row r="155" spans="8:12" s="58" customFormat="1" ht="12.75">
      <c r="H155" s="57"/>
      <c r="L155" s="57"/>
    </row>
    <row r="156" spans="8:12" s="58" customFormat="1" ht="12.75">
      <c r="H156" s="57"/>
      <c r="L156" s="57"/>
    </row>
    <row r="157" spans="8:12" s="58" customFormat="1" ht="12.75">
      <c r="H157" s="57"/>
      <c r="L157" s="57"/>
    </row>
    <row r="158" spans="8:12" s="58" customFormat="1" ht="12.75">
      <c r="H158" s="57"/>
      <c r="L158" s="57"/>
    </row>
    <row r="159" spans="8:12" s="58" customFormat="1" ht="12.75">
      <c r="H159" s="57"/>
      <c r="L159" s="57"/>
    </row>
    <row r="160" spans="8:12" s="58" customFormat="1" ht="12.75">
      <c r="H160" s="57"/>
      <c r="L160" s="57"/>
    </row>
    <row r="161" spans="8:12" s="58" customFormat="1" ht="12.75">
      <c r="H161" s="57"/>
      <c r="L161" s="57"/>
    </row>
    <row r="162" spans="8:12" s="58" customFormat="1" ht="12.75">
      <c r="H162" s="57"/>
      <c r="L162" s="57"/>
    </row>
    <row r="163" spans="8:12" s="58" customFormat="1" ht="12.75">
      <c r="H163" s="57"/>
      <c r="L163" s="57"/>
    </row>
    <row r="164" spans="8:12" s="58" customFormat="1" ht="12.75">
      <c r="H164" s="57"/>
      <c r="L164" s="57"/>
    </row>
    <row r="165" spans="8:12" s="58" customFormat="1" ht="12.75">
      <c r="H165" s="57"/>
      <c r="L165" s="57"/>
    </row>
    <row r="166" spans="8:12" s="58" customFormat="1" ht="12.75">
      <c r="H166" s="57"/>
      <c r="L166" s="57"/>
    </row>
    <row r="167" spans="8:12" s="58" customFormat="1" ht="12.75">
      <c r="H167" s="57"/>
      <c r="L167" s="57"/>
    </row>
    <row r="168" spans="8:12" s="58" customFormat="1" ht="12.75">
      <c r="H168" s="57"/>
      <c r="L168" s="57"/>
    </row>
    <row r="169" spans="8:12" s="58" customFormat="1" ht="12.75">
      <c r="H169" s="57"/>
      <c r="L169" s="57"/>
    </row>
    <row r="170" spans="8:12" s="58" customFormat="1" ht="12.75">
      <c r="H170" s="57"/>
      <c r="L170" s="57"/>
    </row>
    <row r="171" spans="8:12" s="58" customFormat="1" ht="12.75">
      <c r="H171" s="57"/>
      <c r="L171" s="57"/>
    </row>
    <row r="172" spans="8:12" s="58" customFormat="1" ht="12.75">
      <c r="H172" s="57"/>
      <c r="L172" s="57"/>
    </row>
    <row r="173" spans="8:12" s="58" customFormat="1" ht="12.75">
      <c r="H173" s="57"/>
      <c r="L173" s="57"/>
    </row>
    <row r="174" spans="8:12" s="58" customFormat="1" ht="12.75">
      <c r="H174" s="57"/>
      <c r="L174" s="57"/>
    </row>
    <row r="175" spans="8:12" s="58" customFormat="1" ht="12.75">
      <c r="H175" s="57"/>
      <c r="L175" s="57"/>
    </row>
    <row r="176" spans="8:12" s="58" customFormat="1" ht="12.75">
      <c r="H176" s="57"/>
      <c r="L176" s="57"/>
    </row>
    <row r="177" spans="8:12" s="58" customFormat="1" ht="12.75">
      <c r="H177" s="57"/>
      <c r="L177" s="57"/>
    </row>
    <row r="178" spans="8:12" s="58" customFormat="1" ht="12.75">
      <c r="H178" s="57"/>
      <c r="L178" s="57"/>
    </row>
    <row r="179" spans="8:12" s="58" customFormat="1" ht="12.75">
      <c r="H179" s="57"/>
      <c r="L179" s="57"/>
    </row>
    <row r="180" spans="8:12" s="58" customFormat="1" ht="12.75">
      <c r="H180" s="57"/>
      <c r="L180" s="57"/>
    </row>
    <row r="181" spans="8:12" s="58" customFormat="1" ht="12.75">
      <c r="H181" s="57"/>
      <c r="L181" s="57"/>
    </row>
    <row r="182" spans="8:12" s="58" customFormat="1" ht="12.75">
      <c r="H182" s="57"/>
      <c r="L182" s="57"/>
    </row>
    <row r="183" spans="8:12" s="58" customFormat="1" ht="12.75">
      <c r="H183" s="57"/>
      <c r="L183" s="57"/>
    </row>
    <row r="184" spans="8:12" s="58" customFormat="1" ht="12.75">
      <c r="H184" s="57"/>
      <c r="L184" s="57"/>
    </row>
    <row r="185" spans="8:12" s="58" customFormat="1" ht="12.75">
      <c r="H185" s="57"/>
      <c r="L185" s="57"/>
    </row>
    <row r="186" spans="8:12" s="58" customFormat="1" ht="12.75">
      <c r="H186" s="57"/>
      <c r="L186" s="57"/>
    </row>
    <row r="187" spans="8:12" s="58" customFormat="1" ht="12.75">
      <c r="H187" s="57"/>
      <c r="L187" s="57"/>
    </row>
    <row r="188" spans="8:12" s="58" customFormat="1" ht="12.75">
      <c r="H188" s="57"/>
      <c r="L188" s="57"/>
    </row>
    <row r="189" spans="8:12" s="58" customFormat="1" ht="12.75">
      <c r="H189" s="57"/>
      <c r="L189" s="57"/>
    </row>
    <row r="190" spans="8:12" s="58" customFormat="1" ht="12.75">
      <c r="H190" s="57"/>
      <c r="L190" s="57"/>
    </row>
    <row r="191" spans="8:12" s="58" customFormat="1" ht="12.75">
      <c r="H191" s="57"/>
      <c r="L191" s="57"/>
    </row>
    <row r="192" spans="8:12" s="58" customFormat="1" ht="12.75">
      <c r="H192" s="57"/>
      <c r="L192" s="57"/>
    </row>
    <row r="193" spans="8:12" s="58" customFormat="1" ht="12.75">
      <c r="H193" s="57"/>
      <c r="L193" s="57"/>
    </row>
    <row r="194" spans="8:12" s="58" customFormat="1" ht="12.75">
      <c r="H194" s="57"/>
      <c r="L194" s="57"/>
    </row>
    <row r="195" spans="8:12" s="58" customFormat="1" ht="12.75">
      <c r="H195" s="57"/>
      <c r="L195" s="57"/>
    </row>
    <row r="196" spans="8:12" s="58" customFormat="1" ht="12.75">
      <c r="H196" s="57"/>
      <c r="L196" s="57"/>
    </row>
    <row r="197" spans="8:12" s="58" customFormat="1" ht="12.75">
      <c r="H197" s="57"/>
      <c r="L197" s="57"/>
    </row>
    <row r="198" spans="8:12" s="58" customFormat="1" ht="12.75">
      <c r="H198" s="57"/>
      <c r="L198" s="57"/>
    </row>
    <row r="199" spans="8:12" s="58" customFormat="1" ht="12.75">
      <c r="H199" s="57"/>
      <c r="L199" s="57"/>
    </row>
    <row r="200" spans="8:12" s="58" customFormat="1" ht="12.75">
      <c r="H200" s="57"/>
      <c r="L200" s="57"/>
    </row>
    <row r="201" spans="8:12" s="58" customFormat="1" ht="12.75">
      <c r="H201" s="57"/>
      <c r="L201" s="57"/>
    </row>
    <row r="202" spans="8:12" s="58" customFormat="1" ht="12.75">
      <c r="H202" s="57"/>
      <c r="L202" s="57"/>
    </row>
    <row r="203" spans="8:12" s="58" customFormat="1" ht="12.75">
      <c r="H203" s="57"/>
      <c r="L203" s="57"/>
    </row>
    <row r="204" spans="8:12" s="58" customFormat="1" ht="12.75">
      <c r="H204" s="57"/>
      <c r="L204" s="57"/>
    </row>
    <row r="205" spans="8:12" s="58" customFormat="1" ht="12.75">
      <c r="H205" s="57"/>
      <c r="L205" s="57"/>
    </row>
    <row r="206" spans="8:12" s="58" customFormat="1" ht="12.75">
      <c r="H206" s="57"/>
      <c r="L206" s="57"/>
    </row>
    <row r="207" spans="8:12" s="58" customFormat="1" ht="12.75">
      <c r="H207" s="57"/>
      <c r="L207" s="57"/>
    </row>
    <row r="208" spans="8:12" s="58" customFormat="1" ht="12.75">
      <c r="H208" s="57"/>
      <c r="L208" s="57"/>
    </row>
    <row r="209" spans="8:12" s="58" customFormat="1" ht="12.75">
      <c r="H209" s="57"/>
      <c r="L209" s="57"/>
    </row>
    <row r="210" spans="8:12" s="58" customFormat="1" ht="12.75">
      <c r="H210" s="57"/>
      <c r="L210" s="57"/>
    </row>
    <row r="211" spans="8:12" s="58" customFormat="1" ht="12.75">
      <c r="H211" s="57"/>
      <c r="L211" s="57"/>
    </row>
    <row r="212" spans="8:12" s="58" customFormat="1" ht="12.75">
      <c r="H212" s="57"/>
      <c r="L212" s="57"/>
    </row>
    <row r="213" spans="8:12" s="58" customFormat="1" ht="12.75">
      <c r="H213" s="57"/>
      <c r="L213" s="57"/>
    </row>
    <row r="214" spans="8:12" s="58" customFormat="1" ht="12.75">
      <c r="H214" s="57"/>
      <c r="L214" s="57"/>
    </row>
    <row r="215" spans="8:12" s="58" customFormat="1" ht="12.75">
      <c r="H215" s="57"/>
      <c r="L215" s="57"/>
    </row>
    <row r="216" spans="8:12" s="58" customFormat="1" ht="12.75">
      <c r="H216" s="57"/>
      <c r="L216" s="57"/>
    </row>
    <row r="217" spans="8:12" s="58" customFormat="1" ht="12.75">
      <c r="H217" s="57"/>
      <c r="L217" s="57"/>
    </row>
    <row r="218" spans="8:12" s="58" customFormat="1" ht="12.75">
      <c r="H218" s="57"/>
      <c r="L218" s="57"/>
    </row>
    <row r="219" spans="8:12" s="58" customFormat="1" ht="12.75">
      <c r="H219" s="57"/>
      <c r="L219" s="57"/>
    </row>
    <row r="220" spans="8:12" s="58" customFormat="1" ht="12.75">
      <c r="H220" s="57"/>
      <c r="L220" s="57"/>
    </row>
    <row r="221" spans="8:12" s="58" customFormat="1" ht="12.75">
      <c r="H221" s="57"/>
      <c r="L221" s="57"/>
    </row>
    <row r="222" spans="8:12" s="58" customFormat="1" ht="12.75">
      <c r="H222" s="57"/>
      <c r="L222" s="57"/>
    </row>
    <row r="223" spans="8:12" s="58" customFormat="1" ht="12.75">
      <c r="H223" s="57"/>
      <c r="L223" s="57"/>
    </row>
    <row r="224" spans="8:12" s="58" customFormat="1" ht="12.75">
      <c r="H224" s="57"/>
      <c r="L224" s="57"/>
    </row>
    <row r="225" spans="8:12" s="58" customFormat="1" ht="12.75">
      <c r="H225" s="57"/>
      <c r="L225" s="57"/>
    </row>
    <row r="226" spans="8:12" s="58" customFormat="1" ht="12.75">
      <c r="H226" s="57"/>
      <c r="L226" s="57"/>
    </row>
    <row r="227" spans="8:12" s="58" customFormat="1" ht="12.75">
      <c r="H227" s="57"/>
      <c r="L227" s="57"/>
    </row>
    <row r="228" spans="8:12" s="58" customFormat="1" ht="12.75">
      <c r="H228" s="57"/>
      <c r="L228" s="57"/>
    </row>
    <row r="229" spans="8:12" s="58" customFormat="1" ht="12.75">
      <c r="H229" s="57"/>
      <c r="L229" s="57"/>
    </row>
    <row r="230" spans="8:12" s="58" customFormat="1" ht="12.75">
      <c r="H230" s="57"/>
      <c r="L230" s="57"/>
    </row>
    <row r="231" spans="8:12" s="58" customFormat="1" ht="12.75">
      <c r="H231" s="57"/>
      <c r="L231" s="57"/>
    </row>
    <row r="232" spans="8:12" s="58" customFormat="1" ht="12.75">
      <c r="H232" s="57"/>
      <c r="L232" s="57"/>
    </row>
    <row r="233" spans="8:12" s="58" customFormat="1" ht="12.75">
      <c r="H233" s="57"/>
      <c r="L233" s="57"/>
    </row>
    <row r="234" spans="8:12" s="58" customFormat="1" ht="12.75">
      <c r="H234" s="57"/>
      <c r="L234" s="57"/>
    </row>
    <row r="235" spans="8:12" s="58" customFormat="1" ht="12.75">
      <c r="H235" s="57"/>
      <c r="L235" s="57"/>
    </row>
    <row r="236" spans="8:12" s="58" customFormat="1" ht="12.75">
      <c r="H236" s="57"/>
      <c r="L236" s="57"/>
    </row>
    <row r="237" spans="8:12" s="58" customFormat="1" ht="12.75">
      <c r="H237" s="57"/>
      <c r="L237" s="57"/>
    </row>
    <row r="238" spans="8:12" s="58" customFormat="1" ht="12.75">
      <c r="H238" s="57"/>
      <c r="L238" s="57"/>
    </row>
    <row r="239" spans="8:12" s="58" customFormat="1" ht="12.75">
      <c r="H239" s="57"/>
      <c r="L239" s="57"/>
    </row>
    <row r="240" spans="8:12" s="58" customFormat="1" ht="12.75">
      <c r="H240" s="57"/>
      <c r="L240" s="57"/>
    </row>
    <row r="241" spans="8:12" s="58" customFormat="1" ht="12.75">
      <c r="H241" s="57"/>
      <c r="L241" s="57"/>
    </row>
    <row r="242" spans="8:12" s="58" customFormat="1" ht="12.75">
      <c r="H242" s="57"/>
      <c r="L242" s="57"/>
    </row>
    <row r="243" spans="8:12" s="58" customFormat="1" ht="12.75">
      <c r="H243" s="57"/>
      <c r="L243" s="57"/>
    </row>
    <row r="244" spans="8:12" s="58" customFormat="1" ht="12.75">
      <c r="H244" s="57"/>
      <c r="L244" s="57"/>
    </row>
    <row r="245" spans="8:12" s="58" customFormat="1" ht="12.75">
      <c r="H245" s="57"/>
      <c r="L245" s="57"/>
    </row>
    <row r="246" spans="8:12" s="58" customFormat="1" ht="12.75">
      <c r="H246" s="57"/>
      <c r="L246" s="57"/>
    </row>
    <row r="247" spans="8:12" s="58" customFormat="1" ht="12.75">
      <c r="H247" s="57"/>
      <c r="L247" s="57"/>
    </row>
    <row r="248" spans="8:12" s="58" customFormat="1" ht="12.75">
      <c r="H248" s="57"/>
      <c r="L248" s="57"/>
    </row>
    <row r="249" spans="8:12" s="58" customFormat="1" ht="12.75">
      <c r="H249" s="57"/>
      <c r="L249" s="57"/>
    </row>
    <row r="250" spans="8:12" s="58" customFormat="1" ht="12.75">
      <c r="H250" s="57"/>
      <c r="L250" s="57"/>
    </row>
    <row r="251" spans="8:12" s="58" customFormat="1" ht="12.75">
      <c r="H251" s="57"/>
      <c r="L251" s="57"/>
    </row>
    <row r="252" spans="8:12" s="58" customFormat="1" ht="12.75">
      <c r="H252" s="57"/>
      <c r="L252" s="57"/>
    </row>
    <row r="253" spans="8:12" s="58" customFormat="1" ht="12.75">
      <c r="H253" s="57"/>
      <c r="L253" s="57"/>
    </row>
    <row r="254" spans="8:12" s="58" customFormat="1" ht="12.75">
      <c r="H254" s="57"/>
      <c r="L254" s="57"/>
    </row>
    <row r="255" spans="8:12" s="58" customFormat="1" ht="12.75">
      <c r="H255" s="57"/>
      <c r="L255" s="57"/>
    </row>
    <row r="256" spans="8:12" s="58" customFormat="1" ht="12.75">
      <c r="H256" s="57"/>
      <c r="L256" s="57"/>
    </row>
    <row r="257" spans="8:12" s="58" customFormat="1" ht="12.75">
      <c r="H257" s="57"/>
      <c r="L257" s="57"/>
    </row>
    <row r="258" spans="8:12" s="58" customFormat="1" ht="12.75">
      <c r="H258" s="57"/>
      <c r="L258" s="57"/>
    </row>
    <row r="259" spans="8:12" s="58" customFormat="1" ht="12.75">
      <c r="H259" s="57"/>
      <c r="L259" s="57"/>
    </row>
    <row r="260" spans="8:12" s="58" customFormat="1" ht="12.75">
      <c r="H260" s="57"/>
      <c r="L260" s="57"/>
    </row>
    <row r="261" spans="8:12" s="58" customFormat="1" ht="12.75">
      <c r="H261" s="57"/>
      <c r="L261" s="57"/>
    </row>
    <row r="262" spans="8:12" s="58" customFormat="1" ht="12.75">
      <c r="H262" s="57"/>
      <c r="L262" s="57"/>
    </row>
    <row r="263" spans="8:12" s="58" customFormat="1" ht="12.75">
      <c r="H263" s="57"/>
      <c r="L263" s="57"/>
    </row>
    <row r="264" spans="8:12" s="58" customFormat="1" ht="12.75">
      <c r="H264" s="57"/>
      <c r="L264" s="57"/>
    </row>
    <row r="265" spans="8:12" s="58" customFormat="1" ht="12.75">
      <c r="H265" s="57"/>
      <c r="L265" s="57"/>
    </row>
    <row r="266" spans="8:12" s="58" customFormat="1" ht="12.75">
      <c r="H266" s="57"/>
      <c r="L266" s="57"/>
    </row>
    <row r="267" spans="8:12" s="58" customFormat="1" ht="12.75">
      <c r="H267" s="57"/>
      <c r="L267" s="57"/>
    </row>
    <row r="268" spans="8:12" s="58" customFormat="1" ht="12.75">
      <c r="H268" s="57"/>
      <c r="L268" s="57"/>
    </row>
    <row r="269" spans="8:12" s="58" customFormat="1" ht="12.75">
      <c r="H269" s="57"/>
      <c r="L269" s="57"/>
    </row>
    <row r="270" spans="8:12" s="58" customFormat="1" ht="12.75">
      <c r="H270" s="57"/>
      <c r="L270" s="57"/>
    </row>
    <row r="271" spans="8:12" s="58" customFormat="1" ht="12.75">
      <c r="H271" s="57"/>
      <c r="L271" s="57"/>
    </row>
    <row r="272" spans="8:12" s="58" customFormat="1" ht="12.75">
      <c r="H272" s="57"/>
      <c r="L272" s="57"/>
    </row>
    <row r="273" spans="8:12" s="58" customFormat="1" ht="12.75">
      <c r="H273" s="57"/>
      <c r="L273" s="57"/>
    </row>
    <row r="274" spans="8:12" s="58" customFormat="1" ht="12.75">
      <c r="H274" s="57"/>
      <c r="L274" s="57"/>
    </row>
    <row r="275" spans="8:12" s="58" customFormat="1" ht="12.75">
      <c r="H275" s="57"/>
      <c r="L275" s="57"/>
    </row>
    <row r="276" spans="8:12" s="58" customFormat="1" ht="12.75">
      <c r="H276" s="57"/>
      <c r="L276" s="57"/>
    </row>
    <row r="277" spans="8:12" s="58" customFormat="1" ht="12.75">
      <c r="H277" s="57"/>
      <c r="L277" s="57"/>
    </row>
    <row r="278" spans="8:12" s="58" customFormat="1" ht="12.75">
      <c r="H278" s="57"/>
      <c r="L278" s="57"/>
    </row>
    <row r="279" spans="8:12" s="58" customFormat="1" ht="12.75">
      <c r="H279" s="57"/>
      <c r="L279" s="57"/>
    </row>
    <row r="280" spans="8:12" s="58" customFormat="1" ht="12.75">
      <c r="H280" s="57"/>
      <c r="L280" s="57"/>
    </row>
    <row r="281" spans="8:12" s="58" customFormat="1" ht="12.75">
      <c r="H281" s="57"/>
      <c r="L281" s="57"/>
    </row>
    <row r="282" spans="8:12" s="58" customFormat="1" ht="12.75">
      <c r="H282" s="57"/>
      <c r="L282" s="57"/>
    </row>
    <row r="283" spans="8:12" s="58" customFormat="1" ht="12.75">
      <c r="H283" s="57"/>
      <c r="L283" s="57"/>
    </row>
    <row r="284" spans="8:12" s="58" customFormat="1" ht="12.75">
      <c r="H284" s="57"/>
      <c r="L284" s="57"/>
    </row>
    <row r="285" spans="8:12" s="58" customFormat="1" ht="12.75">
      <c r="H285" s="57"/>
      <c r="L285" s="57"/>
    </row>
    <row r="286" spans="8:12" s="58" customFormat="1" ht="12.75">
      <c r="H286" s="57"/>
      <c r="L286" s="57"/>
    </row>
    <row r="287" spans="8:12" s="58" customFormat="1" ht="12.75">
      <c r="H287" s="57"/>
      <c r="L287" s="57"/>
    </row>
    <row r="288" spans="8:12" s="58" customFormat="1" ht="12.75">
      <c r="H288" s="57"/>
      <c r="L288" s="57"/>
    </row>
    <row r="289" spans="8:12" s="58" customFormat="1" ht="12.75">
      <c r="H289" s="57"/>
      <c r="L289" s="57"/>
    </row>
    <row r="290" spans="8:12" s="58" customFormat="1" ht="12.75">
      <c r="H290" s="57"/>
      <c r="L290" s="57"/>
    </row>
    <row r="291" spans="8:12" s="58" customFormat="1" ht="12.75">
      <c r="H291" s="57"/>
      <c r="L291" s="57"/>
    </row>
    <row r="292" spans="8:12" s="58" customFormat="1" ht="12.75">
      <c r="H292" s="57"/>
      <c r="L292" s="57"/>
    </row>
    <row r="293" spans="8:12" s="58" customFormat="1" ht="12.75">
      <c r="H293" s="57"/>
      <c r="L293" s="57"/>
    </row>
    <row r="294" spans="8:12" s="58" customFormat="1" ht="12.75">
      <c r="H294" s="57"/>
      <c r="L294" s="57"/>
    </row>
    <row r="295" spans="8:12" s="58" customFormat="1" ht="12.75">
      <c r="H295" s="57"/>
      <c r="L295" s="57"/>
    </row>
    <row r="296" spans="8:12" s="58" customFormat="1" ht="12.75">
      <c r="H296" s="57"/>
      <c r="L296" s="57"/>
    </row>
    <row r="297" spans="8:12" s="58" customFormat="1" ht="12.75">
      <c r="H297" s="57"/>
      <c r="L297" s="57"/>
    </row>
    <row r="298" spans="8:12" s="58" customFormat="1" ht="12.75">
      <c r="H298" s="57"/>
      <c r="L298" s="57"/>
    </row>
    <row r="299" spans="8:12" s="58" customFormat="1" ht="12.75">
      <c r="H299" s="57"/>
      <c r="L299" s="57"/>
    </row>
    <row r="300" spans="8:12" s="58" customFormat="1" ht="12.75">
      <c r="H300" s="57"/>
      <c r="L300" s="57"/>
    </row>
    <row r="301" spans="8:12" s="58" customFormat="1" ht="12.75">
      <c r="H301" s="57"/>
      <c r="L301" s="57"/>
    </row>
    <row r="302" spans="8:12" s="58" customFormat="1" ht="12.75">
      <c r="H302" s="57"/>
      <c r="L302" s="57"/>
    </row>
    <row r="303" spans="8:12" s="58" customFormat="1" ht="12.75">
      <c r="H303" s="57"/>
      <c r="L303" s="57"/>
    </row>
    <row r="304" spans="8:12" s="58" customFormat="1" ht="12.75">
      <c r="H304" s="57"/>
      <c r="L304" s="57"/>
    </row>
    <row r="305" spans="8:12" s="58" customFormat="1" ht="12.75">
      <c r="H305" s="57"/>
      <c r="L305" s="57"/>
    </row>
    <row r="306" spans="8:12" s="58" customFormat="1" ht="12.75">
      <c r="H306" s="57"/>
      <c r="L306" s="57"/>
    </row>
    <row r="307" spans="8:12" s="58" customFormat="1" ht="12.75">
      <c r="H307" s="57"/>
      <c r="L307" s="57"/>
    </row>
    <row r="308" spans="8:12" s="58" customFormat="1" ht="12.75">
      <c r="H308" s="57"/>
      <c r="L308" s="57"/>
    </row>
    <row r="309" spans="8:12" s="58" customFormat="1" ht="12.75">
      <c r="H309" s="57"/>
      <c r="L309" s="57"/>
    </row>
    <row r="310" spans="8:12" s="58" customFormat="1" ht="12.75">
      <c r="H310" s="57"/>
      <c r="L310" s="57"/>
    </row>
    <row r="311" spans="8:12" s="58" customFormat="1" ht="12.75">
      <c r="H311" s="57"/>
      <c r="L311" s="57"/>
    </row>
    <row r="312" spans="8:12" s="58" customFormat="1" ht="12.75">
      <c r="H312" s="57"/>
      <c r="L312" s="57"/>
    </row>
    <row r="313" spans="8:12" s="58" customFormat="1" ht="12.75">
      <c r="H313" s="57"/>
      <c r="L313" s="57"/>
    </row>
    <row r="314" spans="8:12" s="58" customFormat="1" ht="12.75">
      <c r="H314" s="57"/>
      <c r="L314" s="57"/>
    </row>
    <row r="315" spans="8:12" s="58" customFormat="1" ht="12.75">
      <c r="H315" s="57"/>
      <c r="L315" s="57"/>
    </row>
    <row r="316" spans="8:12" s="58" customFormat="1" ht="12.75">
      <c r="H316" s="57"/>
      <c r="L316" s="57"/>
    </row>
    <row r="317" spans="8:12" s="58" customFormat="1" ht="12.75">
      <c r="H317" s="57"/>
      <c r="L317" s="57"/>
    </row>
    <row r="318" spans="8:12" s="58" customFormat="1" ht="12.75">
      <c r="H318" s="57"/>
      <c r="L318" s="57"/>
    </row>
    <row r="319" spans="8:12" s="58" customFormat="1" ht="12.75">
      <c r="H319" s="57"/>
      <c r="L319" s="57"/>
    </row>
    <row r="320" spans="8:12" s="58" customFormat="1" ht="12.75">
      <c r="H320" s="57"/>
      <c r="L320" s="57"/>
    </row>
    <row r="321" spans="8:12" s="58" customFormat="1" ht="12.75">
      <c r="H321" s="57"/>
      <c r="L321" s="57"/>
    </row>
    <row r="322" spans="8:12" s="58" customFormat="1" ht="12.75">
      <c r="H322" s="57"/>
      <c r="L322" s="57"/>
    </row>
    <row r="323" spans="8:12" s="58" customFormat="1" ht="12.75">
      <c r="H323" s="57"/>
      <c r="L323" s="57"/>
    </row>
    <row r="324" spans="8:12" s="58" customFormat="1" ht="12.75">
      <c r="H324" s="57"/>
      <c r="L324" s="57"/>
    </row>
    <row r="325" spans="8:12" s="58" customFormat="1" ht="12.75">
      <c r="H325" s="57"/>
      <c r="L325" s="57"/>
    </row>
    <row r="326" spans="8:12" s="58" customFormat="1" ht="12.75">
      <c r="H326" s="57"/>
      <c r="L326" s="57"/>
    </row>
    <row r="327" spans="8:12" s="58" customFormat="1" ht="12.75">
      <c r="H327" s="57"/>
      <c r="L327" s="57"/>
    </row>
    <row r="328" spans="8:12" s="58" customFormat="1" ht="12.75">
      <c r="H328" s="57"/>
      <c r="L328" s="57"/>
    </row>
    <row r="329" spans="8:12" s="58" customFormat="1" ht="12.75">
      <c r="H329" s="57"/>
      <c r="L329" s="57"/>
    </row>
    <row r="330" spans="8:12" s="58" customFormat="1" ht="12.75">
      <c r="H330" s="57"/>
      <c r="L330" s="57"/>
    </row>
    <row r="331" spans="8:12" s="58" customFormat="1" ht="12.75">
      <c r="H331" s="57"/>
      <c r="L331" s="57"/>
    </row>
    <row r="332" spans="8:12" s="58" customFormat="1" ht="12.75">
      <c r="H332" s="57"/>
      <c r="L332" s="57"/>
    </row>
    <row r="333" spans="8:12" s="58" customFormat="1" ht="12.75">
      <c r="H333" s="57"/>
      <c r="L333" s="57"/>
    </row>
    <row r="334" spans="8:12" s="58" customFormat="1" ht="12.75">
      <c r="H334" s="57"/>
      <c r="L334" s="57"/>
    </row>
    <row r="335" spans="8:12" s="58" customFormat="1" ht="12.75">
      <c r="H335" s="57"/>
      <c r="L335" s="57"/>
    </row>
    <row r="336" spans="8:12" s="58" customFormat="1" ht="12.75">
      <c r="H336" s="57"/>
      <c r="L336" s="57"/>
    </row>
    <row r="337" spans="8:12" s="58" customFormat="1" ht="12.75">
      <c r="H337" s="57"/>
      <c r="L337" s="57"/>
    </row>
    <row r="338" spans="8:12" s="58" customFormat="1" ht="12.75">
      <c r="H338" s="57"/>
      <c r="L338" s="57"/>
    </row>
    <row r="339" spans="8:12" s="58" customFormat="1" ht="12.75">
      <c r="H339" s="57"/>
      <c r="L339" s="57"/>
    </row>
    <row r="340" spans="8:12" s="58" customFormat="1" ht="12.75">
      <c r="H340" s="57"/>
      <c r="L340" s="57"/>
    </row>
    <row r="341" spans="8:12" s="58" customFormat="1" ht="12.75">
      <c r="H341" s="57"/>
      <c r="L341" s="57"/>
    </row>
    <row r="342" spans="8:12" s="58" customFormat="1" ht="12.75">
      <c r="H342" s="57"/>
      <c r="L342" s="57"/>
    </row>
    <row r="343" spans="8:12" s="58" customFormat="1" ht="12.75">
      <c r="H343" s="57"/>
      <c r="L343" s="57"/>
    </row>
    <row r="344" spans="8:12" s="58" customFormat="1" ht="12.75">
      <c r="H344" s="57"/>
      <c r="L344" s="57"/>
    </row>
    <row r="345" spans="8:12" s="58" customFormat="1" ht="12.75">
      <c r="H345" s="57"/>
      <c r="L345" s="57"/>
    </row>
    <row r="346" spans="8:12" s="58" customFormat="1" ht="12.75">
      <c r="H346" s="57"/>
      <c r="L346" s="57"/>
    </row>
    <row r="347" spans="8:12" s="58" customFormat="1" ht="12.75">
      <c r="H347" s="57"/>
      <c r="L347" s="57"/>
    </row>
    <row r="348" spans="8:12" s="58" customFormat="1" ht="12.75">
      <c r="H348" s="57"/>
      <c r="L348" s="57"/>
    </row>
    <row r="349" spans="8:12" s="58" customFormat="1" ht="12.75">
      <c r="H349" s="57"/>
      <c r="L349" s="57"/>
    </row>
    <row r="350" spans="8:12" s="58" customFormat="1" ht="12.75">
      <c r="H350" s="57"/>
      <c r="L350" s="57"/>
    </row>
    <row r="351" spans="8:12" s="58" customFormat="1" ht="12.75">
      <c r="H351" s="57"/>
      <c r="L351" s="57"/>
    </row>
    <row r="352" spans="8:12" s="58" customFormat="1" ht="12.75">
      <c r="H352" s="57"/>
      <c r="L352" s="57"/>
    </row>
    <row r="353" spans="8:12" s="58" customFormat="1" ht="12.75">
      <c r="H353" s="57"/>
      <c r="L353" s="57"/>
    </row>
    <row r="354" spans="8:12" s="58" customFormat="1" ht="12.75">
      <c r="H354" s="57"/>
      <c r="L354" s="57"/>
    </row>
    <row r="355" spans="8:12" s="58" customFormat="1" ht="12.75">
      <c r="H355" s="57"/>
      <c r="L355" s="57"/>
    </row>
    <row r="356" spans="8:12" s="58" customFormat="1" ht="12.75">
      <c r="H356" s="57"/>
      <c r="L356" s="57"/>
    </row>
    <row r="357" spans="8:12" s="58" customFormat="1" ht="12.75">
      <c r="H357" s="57"/>
      <c r="L357" s="57"/>
    </row>
    <row r="358" spans="8:12" s="58" customFormat="1" ht="12.75">
      <c r="H358" s="57"/>
      <c r="L358" s="57"/>
    </row>
    <row r="359" spans="8:12" s="58" customFormat="1" ht="12.75">
      <c r="H359" s="57"/>
      <c r="L359" s="57"/>
    </row>
    <row r="360" spans="8:12" s="58" customFormat="1" ht="12.75">
      <c r="H360" s="57"/>
      <c r="L360" s="57"/>
    </row>
    <row r="361" spans="8:12" s="58" customFormat="1" ht="12.75">
      <c r="H361" s="57"/>
      <c r="L361" s="57"/>
    </row>
    <row r="362" spans="8:12" s="58" customFormat="1" ht="12.75">
      <c r="H362" s="57"/>
      <c r="L362" s="57"/>
    </row>
    <row r="363" spans="8:12" s="58" customFormat="1" ht="12.75">
      <c r="H363" s="57"/>
      <c r="L363" s="57"/>
    </row>
    <row r="364" spans="8:12" s="58" customFormat="1" ht="12.75">
      <c r="H364" s="57"/>
      <c r="L364" s="57"/>
    </row>
    <row r="365" spans="8:12" s="58" customFormat="1" ht="12.75">
      <c r="H365" s="57"/>
      <c r="L365" s="57"/>
    </row>
    <row r="366" spans="8:12" s="58" customFormat="1" ht="12.75">
      <c r="H366" s="57"/>
      <c r="L366" s="57"/>
    </row>
    <row r="367" spans="8:12" s="58" customFormat="1" ht="12.75">
      <c r="H367" s="57"/>
      <c r="L367" s="57"/>
    </row>
    <row r="368" spans="8:12" s="58" customFormat="1" ht="12.75">
      <c r="H368" s="57"/>
      <c r="L368" s="57"/>
    </row>
    <row r="369" spans="8:12" s="58" customFormat="1" ht="12.75">
      <c r="H369" s="57"/>
      <c r="L369" s="57"/>
    </row>
    <row r="370" spans="8:12" s="58" customFormat="1" ht="12.75">
      <c r="H370" s="57"/>
      <c r="L370" s="57"/>
    </row>
    <row r="371" spans="8:12" s="58" customFormat="1" ht="12.75">
      <c r="H371" s="57"/>
      <c r="L371" s="57"/>
    </row>
    <row r="372" spans="8:12" s="58" customFormat="1" ht="12.75">
      <c r="H372" s="57"/>
      <c r="L372" s="57"/>
    </row>
    <row r="373" spans="8:12" s="58" customFormat="1" ht="12.75">
      <c r="H373" s="57"/>
      <c r="L373" s="57"/>
    </row>
    <row r="374" spans="8:12" s="58" customFormat="1" ht="12.75">
      <c r="H374" s="57"/>
      <c r="L374" s="57"/>
    </row>
    <row r="375" spans="8:12" s="58" customFormat="1" ht="12.75">
      <c r="H375" s="57"/>
      <c r="L375" s="57"/>
    </row>
    <row r="376" spans="8:12" s="58" customFormat="1" ht="12.75">
      <c r="H376" s="57"/>
      <c r="L376" s="57"/>
    </row>
    <row r="377" spans="8:12" s="58" customFormat="1" ht="12.75">
      <c r="H377" s="57"/>
      <c r="L377" s="57"/>
    </row>
    <row r="378" spans="8:12" s="58" customFormat="1" ht="12.75">
      <c r="H378" s="57"/>
      <c r="L378" s="57"/>
    </row>
    <row r="379" spans="8:12" s="58" customFormat="1" ht="12.75">
      <c r="H379" s="57"/>
      <c r="L379" s="57"/>
    </row>
    <row r="380" spans="8:12" s="58" customFormat="1" ht="12.75">
      <c r="H380" s="57"/>
      <c r="L380" s="57"/>
    </row>
    <row r="381" spans="8:12" s="58" customFormat="1" ht="12.75">
      <c r="H381" s="57"/>
      <c r="L381" s="57"/>
    </row>
    <row r="382" spans="8:12" s="58" customFormat="1" ht="12.75">
      <c r="H382" s="57"/>
      <c r="L382" s="57"/>
    </row>
    <row r="383" spans="8:12" s="58" customFormat="1" ht="12.75">
      <c r="H383" s="57"/>
      <c r="L383" s="57"/>
    </row>
    <row r="384" spans="8:12" s="58" customFormat="1" ht="12.75">
      <c r="H384" s="57"/>
      <c r="L384" s="57"/>
    </row>
    <row r="385" spans="8:12" s="58" customFormat="1" ht="12.75">
      <c r="H385" s="57"/>
      <c r="L385" s="57"/>
    </row>
    <row r="386" spans="8:12" s="58" customFormat="1" ht="12.75">
      <c r="H386" s="57"/>
      <c r="L386" s="57"/>
    </row>
    <row r="387" spans="8:12" s="58" customFormat="1" ht="12.75">
      <c r="H387" s="57"/>
      <c r="L387" s="57"/>
    </row>
    <row r="388" spans="8:12" s="58" customFormat="1" ht="12.75">
      <c r="H388" s="57"/>
      <c r="L388" s="57"/>
    </row>
    <row r="389" spans="8:12" s="58" customFormat="1" ht="12.75">
      <c r="H389" s="57"/>
      <c r="L389" s="57"/>
    </row>
    <row r="390" spans="8:12" s="58" customFormat="1" ht="12.75">
      <c r="H390" s="57"/>
      <c r="L390" s="57"/>
    </row>
    <row r="391" spans="8:12" s="58" customFormat="1" ht="12.75">
      <c r="H391" s="57"/>
      <c r="L391" s="57"/>
    </row>
    <row r="392" spans="8:12" s="58" customFormat="1" ht="12.75">
      <c r="H392" s="57"/>
      <c r="L392" s="57"/>
    </row>
    <row r="393" spans="8:12" s="58" customFormat="1" ht="12.75">
      <c r="H393" s="57"/>
      <c r="L393" s="57"/>
    </row>
    <row r="394" spans="8:12" s="58" customFormat="1" ht="12.75">
      <c r="H394" s="57"/>
      <c r="L394" s="57"/>
    </row>
    <row r="395" spans="8:12" s="58" customFormat="1" ht="12.75">
      <c r="H395" s="57"/>
      <c r="L395" s="57"/>
    </row>
    <row r="396" spans="8:12" s="58" customFormat="1" ht="12.75">
      <c r="H396" s="57"/>
      <c r="L396" s="57"/>
    </row>
    <row r="397" spans="8:12" s="58" customFormat="1" ht="12.75">
      <c r="H397" s="57"/>
      <c r="L397" s="57"/>
    </row>
    <row r="398" spans="8:12" s="58" customFormat="1" ht="12.75">
      <c r="H398" s="57"/>
      <c r="L398" s="57"/>
    </row>
    <row r="399" spans="8:12" s="58" customFormat="1" ht="12.75">
      <c r="H399" s="57"/>
      <c r="L399" s="57"/>
    </row>
    <row r="400" spans="8:12" s="58" customFormat="1" ht="12.75">
      <c r="H400" s="57"/>
      <c r="L400" s="57"/>
    </row>
    <row r="401" spans="8:12" s="58" customFormat="1" ht="12.75">
      <c r="H401" s="57"/>
      <c r="L401" s="57"/>
    </row>
    <row r="402" spans="8:12" s="58" customFormat="1" ht="12.75">
      <c r="H402" s="57"/>
      <c r="L402" s="57"/>
    </row>
    <row r="403" spans="8:12" s="58" customFormat="1" ht="12.75">
      <c r="H403" s="57"/>
      <c r="L403" s="57"/>
    </row>
    <row r="404" spans="8:12" s="58" customFormat="1" ht="12.75">
      <c r="H404" s="57"/>
      <c r="L404" s="57"/>
    </row>
    <row r="405" spans="8:12" s="58" customFormat="1" ht="12.75">
      <c r="H405" s="57"/>
      <c r="L405" s="57"/>
    </row>
    <row r="406" spans="8:12" s="58" customFormat="1" ht="12.75">
      <c r="H406" s="57"/>
      <c r="L406" s="57"/>
    </row>
    <row r="407" spans="8:12" s="58" customFormat="1" ht="12.75">
      <c r="H407" s="57"/>
      <c r="L407" s="57"/>
    </row>
    <row r="408" spans="8:12" s="58" customFormat="1" ht="12.75">
      <c r="H408" s="57"/>
      <c r="L408" s="57"/>
    </row>
    <row r="409" spans="8:12" s="58" customFormat="1" ht="12.75">
      <c r="H409" s="57"/>
      <c r="L409" s="57"/>
    </row>
    <row r="410" spans="8:12" s="58" customFormat="1" ht="12.75">
      <c r="H410" s="57"/>
      <c r="L410" s="57"/>
    </row>
    <row r="411" spans="8:12" s="58" customFormat="1" ht="12.75">
      <c r="H411" s="57"/>
      <c r="L411" s="57"/>
    </row>
    <row r="412" spans="8:12" s="58" customFormat="1" ht="12.75">
      <c r="H412" s="57"/>
      <c r="L412" s="57"/>
    </row>
    <row r="413" spans="8:12" s="58" customFormat="1" ht="12.75">
      <c r="H413" s="57"/>
      <c r="L413" s="57"/>
    </row>
    <row r="414" spans="8:12" s="58" customFormat="1" ht="12.75">
      <c r="H414" s="57"/>
      <c r="L414" s="57"/>
    </row>
    <row r="415" spans="8:12" s="58" customFormat="1" ht="12.75">
      <c r="H415" s="57"/>
      <c r="L415" s="57"/>
    </row>
    <row r="416" spans="8:12" s="58" customFormat="1" ht="12.75">
      <c r="H416" s="57"/>
      <c r="L416" s="57"/>
    </row>
    <row r="417" spans="8:12" s="58" customFormat="1" ht="12.75">
      <c r="H417" s="57"/>
      <c r="L417" s="57"/>
    </row>
    <row r="418" spans="8:12" s="58" customFormat="1" ht="12.75">
      <c r="H418" s="57"/>
      <c r="L418" s="57"/>
    </row>
    <row r="419" spans="8:12" s="58" customFormat="1" ht="12.75">
      <c r="H419" s="57"/>
      <c r="L419" s="57"/>
    </row>
    <row r="420" spans="8:12" s="58" customFormat="1" ht="12.75">
      <c r="H420" s="57"/>
      <c r="L420" s="57"/>
    </row>
    <row r="421" spans="8:12" s="58" customFormat="1" ht="12.75">
      <c r="H421" s="57"/>
      <c r="L421" s="57"/>
    </row>
    <row r="422" spans="8:12" s="58" customFormat="1" ht="12.75">
      <c r="H422" s="57"/>
      <c r="L422" s="57"/>
    </row>
    <row r="423" spans="8:12" s="58" customFormat="1" ht="12.75">
      <c r="H423" s="57"/>
      <c r="L423" s="57"/>
    </row>
    <row r="424" spans="8:12" s="58" customFormat="1" ht="12.75">
      <c r="H424" s="57"/>
      <c r="L424" s="57"/>
    </row>
    <row r="425" spans="8:12" s="58" customFormat="1" ht="12.75">
      <c r="H425" s="57"/>
      <c r="L425" s="57"/>
    </row>
    <row r="426" spans="8:12" s="58" customFormat="1" ht="12.75">
      <c r="H426" s="57"/>
      <c r="L426" s="57"/>
    </row>
    <row r="427" spans="8:12" s="58" customFormat="1" ht="12.75">
      <c r="H427" s="57"/>
      <c r="L427" s="57"/>
    </row>
    <row r="428" spans="8:12" s="58" customFormat="1" ht="12.75">
      <c r="H428" s="57"/>
      <c r="L428" s="57"/>
    </row>
    <row r="429" spans="8:12" s="58" customFormat="1" ht="12.75">
      <c r="H429" s="57"/>
      <c r="L429" s="57"/>
    </row>
    <row r="430" spans="8:12" s="58" customFormat="1" ht="12.75">
      <c r="H430" s="57"/>
      <c r="L430" s="57"/>
    </row>
    <row r="431" spans="8:12" s="58" customFormat="1" ht="12.75">
      <c r="H431" s="57"/>
      <c r="L431" s="57"/>
    </row>
    <row r="432" spans="8:12" s="58" customFormat="1" ht="12.75">
      <c r="H432" s="57"/>
      <c r="L432" s="57"/>
    </row>
    <row r="433" spans="8:12" s="58" customFormat="1" ht="12.75">
      <c r="H433" s="57"/>
      <c r="L433" s="57"/>
    </row>
    <row r="434" spans="8:12" s="58" customFormat="1" ht="12.75">
      <c r="H434" s="57"/>
      <c r="L434" s="57"/>
    </row>
    <row r="435" spans="8:12" s="58" customFormat="1" ht="12.75">
      <c r="H435" s="57"/>
      <c r="L435" s="57"/>
    </row>
    <row r="436" spans="8:12" s="58" customFormat="1" ht="12.75">
      <c r="H436" s="57"/>
      <c r="L436" s="57"/>
    </row>
    <row r="437" spans="8:12" s="58" customFormat="1" ht="12.75">
      <c r="H437" s="57"/>
      <c r="L437" s="57"/>
    </row>
    <row r="438" spans="8:12" s="58" customFormat="1" ht="12.75">
      <c r="H438" s="57"/>
      <c r="L438" s="57"/>
    </row>
    <row r="439" spans="8:12" s="58" customFormat="1" ht="12.75">
      <c r="H439" s="57"/>
      <c r="L439" s="57"/>
    </row>
    <row r="440" spans="8:12" s="58" customFormat="1" ht="12.75">
      <c r="H440" s="57"/>
      <c r="L440" s="57"/>
    </row>
    <row r="441" spans="8:12" s="58" customFormat="1" ht="12.75">
      <c r="H441" s="57"/>
      <c r="L441" s="57"/>
    </row>
    <row r="442" spans="8:12" s="58" customFormat="1" ht="12.75">
      <c r="H442" s="57"/>
      <c r="L442" s="57"/>
    </row>
    <row r="443" spans="8:12" s="58" customFormat="1" ht="12.75">
      <c r="H443" s="57"/>
      <c r="L443" s="57"/>
    </row>
    <row r="444" spans="8:12" s="58" customFormat="1" ht="12.75">
      <c r="H444" s="57"/>
      <c r="L444" s="57"/>
    </row>
    <row r="445" spans="8:12" s="58" customFormat="1" ht="12.75">
      <c r="H445" s="57"/>
      <c r="L445" s="57"/>
    </row>
    <row r="446" spans="8:12" s="58" customFormat="1" ht="12.75">
      <c r="H446" s="57"/>
      <c r="L446" s="57"/>
    </row>
    <row r="447" spans="8:12" s="58" customFormat="1" ht="12.75">
      <c r="H447" s="57"/>
      <c r="L447" s="57"/>
    </row>
    <row r="448" spans="8:12" s="58" customFormat="1" ht="12.75">
      <c r="H448" s="57"/>
      <c r="L448" s="57"/>
    </row>
    <row r="449" spans="8:12" s="58" customFormat="1" ht="12.75">
      <c r="H449" s="57"/>
      <c r="L449" s="57"/>
    </row>
    <row r="450" spans="8:12" s="58" customFormat="1" ht="12.75">
      <c r="H450" s="57"/>
      <c r="L450" s="57"/>
    </row>
    <row r="451" spans="8:12" s="58" customFormat="1" ht="12.75">
      <c r="H451" s="57"/>
      <c r="L451" s="57"/>
    </row>
    <row r="452" spans="8:12" s="58" customFormat="1" ht="12.75">
      <c r="H452" s="57"/>
      <c r="L452" s="57"/>
    </row>
    <row r="453" spans="8:12" s="58" customFormat="1" ht="12.75">
      <c r="H453" s="57"/>
      <c r="L453" s="57"/>
    </row>
    <row r="454" spans="8:12" s="58" customFormat="1" ht="12.75">
      <c r="H454" s="57"/>
      <c r="L454" s="57"/>
    </row>
    <row r="455" spans="8:12" s="58" customFormat="1" ht="12.75">
      <c r="H455" s="57"/>
      <c r="L455" s="57"/>
    </row>
    <row r="456" spans="8:12" s="58" customFormat="1" ht="12.75">
      <c r="H456" s="57"/>
      <c r="L456" s="57"/>
    </row>
    <row r="457" spans="8:12" s="58" customFormat="1" ht="12.75">
      <c r="H457" s="57"/>
      <c r="L457" s="57"/>
    </row>
    <row r="458" spans="8:12" s="58" customFormat="1" ht="12.75">
      <c r="H458" s="57"/>
      <c r="L458" s="57"/>
    </row>
    <row r="459" spans="8:12" s="58" customFormat="1" ht="12.75">
      <c r="H459" s="57"/>
      <c r="L459" s="57"/>
    </row>
    <row r="460" spans="8:12" s="58" customFormat="1" ht="12.75">
      <c r="H460" s="57"/>
      <c r="L460" s="57"/>
    </row>
    <row r="461" spans="8:12" s="58" customFormat="1" ht="12.75">
      <c r="H461" s="57"/>
      <c r="L461" s="57"/>
    </row>
    <row r="462" spans="8:12" s="58" customFormat="1" ht="12.75">
      <c r="H462" s="57"/>
      <c r="L462" s="57"/>
    </row>
    <row r="463" spans="8:12" s="58" customFormat="1" ht="12.75">
      <c r="H463" s="57"/>
      <c r="L463" s="57"/>
    </row>
    <row r="464" spans="8:12" s="58" customFormat="1" ht="12.75">
      <c r="H464" s="57"/>
      <c r="L464" s="57"/>
    </row>
    <row r="465" spans="8:12" s="58" customFormat="1" ht="12.75">
      <c r="H465" s="57"/>
      <c r="L465" s="57"/>
    </row>
    <row r="466" spans="8:12" s="58" customFormat="1" ht="12.75">
      <c r="H466" s="57"/>
      <c r="L466" s="57"/>
    </row>
    <row r="467" spans="8:12" s="58" customFormat="1" ht="12.75">
      <c r="H467" s="57"/>
      <c r="L467" s="57"/>
    </row>
    <row r="468" spans="8:12" s="58" customFormat="1" ht="12.75">
      <c r="H468" s="57"/>
      <c r="L468" s="57"/>
    </row>
    <row r="469" spans="8:12" s="58" customFormat="1" ht="12.75">
      <c r="H469" s="57"/>
      <c r="L469" s="57"/>
    </row>
    <row r="470" spans="8:12" s="58" customFormat="1" ht="12.75">
      <c r="H470" s="57"/>
      <c r="L470" s="57"/>
    </row>
    <row r="471" spans="8:12" s="58" customFormat="1" ht="12.75">
      <c r="H471" s="57"/>
      <c r="L471" s="57"/>
    </row>
    <row r="472" spans="8:12" s="58" customFormat="1" ht="12.75">
      <c r="H472" s="57"/>
      <c r="L472" s="57"/>
    </row>
    <row r="473" spans="8:12" s="58" customFormat="1" ht="12.75">
      <c r="H473" s="57"/>
      <c r="L473" s="57"/>
    </row>
    <row r="474" spans="8:12" s="58" customFormat="1" ht="12.75">
      <c r="H474" s="57"/>
      <c r="L474" s="57"/>
    </row>
    <row r="475" spans="8:12" s="58" customFormat="1" ht="12.75">
      <c r="H475" s="57"/>
      <c r="L475" s="57"/>
    </row>
    <row r="476" spans="8:12" s="58" customFormat="1" ht="12.75">
      <c r="H476" s="57"/>
      <c r="L476" s="57"/>
    </row>
    <row r="477" spans="8:12" s="58" customFormat="1" ht="12.75">
      <c r="H477" s="57"/>
      <c r="L477" s="57"/>
    </row>
    <row r="478" spans="8:12" s="58" customFormat="1" ht="12.75">
      <c r="H478" s="57"/>
      <c r="L478" s="57"/>
    </row>
    <row r="479" spans="8:12" s="58" customFormat="1" ht="12.75">
      <c r="H479" s="57"/>
      <c r="L479" s="57"/>
    </row>
    <row r="480" spans="8:12" s="58" customFormat="1" ht="12.75">
      <c r="H480" s="57"/>
      <c r="L480" s="57"/>
    </row>
    <row r="481" spans="8:12" s="58" customFormat="1" ht="12.75">
      <c r="H481" s="57"/>
      <c r="L481" s="57"/>
    </row>
    <row r="482" spans="8:12" s="58" customFormat="1" ht="12.75">
      <c r="H482" s="57"/>
      <c r="L482" s="57"/>
    </row>
    <row r="483" spans="8:12" s="58" customFormat="1" ht="12.75">
      <c r="H483" s="57"/>
      <c r="L483" s="57"/>
    </row>
    <row r="484" spans="8:12" s="58" customFormat="1" ht="12.75">
      <c r="H484" s="57"/>
      <c r="L484" s="57"/>
    </row>
    <row r="485" spans="8:12" s="58" customFormat="1" ht="12.75">
      <c r="H485" s="57"/>
      <c r="L485" s="57"/>
    </row>
    <row r="486" spans="8:12" s="58" customFormat="1" ht="12.75">
      <c r="H486" s="57"/>
      <c r="L486" s="57"/>
    </row>
    <row r="487" spans="8:12" s="58" customFormat="1" ht="12.75">
      <c r="H487" s="57"/>
      <c r="L487" s="57"/>
    </row>
    <row r="488" spans="8:12" s="58" customFormat="1" ht="12.75">
      <c r="H488" s="57"/>
      <c r="L488" s="57"/>
    </row>
    <row r="489" spans="8:12" s="58" customFormat="1" ht="12.75">
      <c r="H489" s="57"/>
      <c r="L489" s="57"/>
    </row>
    <row r="490" spans="8:12" s="58" customFormat="1" ht="12.75">
      <c r="H490" s="57"/>
      <c r="L490" s="57"/>
    </row>
    <row r="491" spans="8:12" s="58" customFormat="1" ht="12.75">
      <c r="H491" s="57"/>
      <c r="L491" s="57"/>
    </row>
    <row r="492" spans="8:12" s="58" customFormat="1" ht="12.75">
      <c r="H492" s="57"/>
      <c r="L492" s="57"/>
    </row>
    <row r="493" spans="8:12" s="58" customFormat="1" ht="12.75">
      <c r="H493" s="57"/>
      <c r="L493" s="57"/>
    </row>
    <row r="494" spans="8:12" s="58" customFormat="1" ht="12.75">
      <c r="H494" s="57"/>
      <c r="L494" s="57"/>
    </row>
    <row r="495" spans="8:12" s="58" customFormat="1" ht="12.75">
      <c r="H495" s="57"/>
      <c r="L495" s="57"/>
    </row>
    <row r="496" spans="8:12" s="58" customFormat="1" ht="12.75">
      <c r="H496" s="57"/>
      <c r="L496" s="57"/>
    </row>
    <row r="497" spans="8:12" s="58" customFormat="1" ht="12.75">
      <c r="H497" s="57"/>
      <c r="L497" s="57"/>
    </row>
    <row r="498" spans="8:12" s="58" customFormat="1" ht="12.75">
      <c r="H498" s="57"/>
      <c r="L498" s="57"/>
    </row>
    <row r="499" spans="8:12" s="58" customFormat="1" ht="12.75">
      <c r="H499" s="57"/>
      <c r="L499" s="57"/>
    </row>
    <row r="500" spans="8:12" s="58" customFormat="1" ht="12.75">
      <c r="H500" s="57"/>
      <c r="L500" s="57"/>
    </row>
    <row r="501" spans="8:12" s="58" customFormat="1" ht="12.75">
      <c r="H501" s="57"/>
      <c r="L501" s="57"/>
    </row>
    <row r="502" spans="8:12" s="58" customFormat="1" ht="12.75">
      <c r="H502" s="57"/>
      <c r="L502" s="57"/>
    </row>
    <row r="503" spans="8:12" s="58" customFormat="1" ht="12.75">
      <c r="H503" s="57"/>
      <c r="L503" s="57"/>
    </row>
    <row r="504" spans="8:12" s="58" customFormat="1" ht="12.75">
      <c r="H504" s="57"/>
      <c r="L504" s="57"/>
    </row>
    <row r="505" spans="8:12" s="58" customFormat="1" ht="12.75">
      <c r="H505" s="57"/>
      <c r="L505" s="57"/>
    </row>
    <row r="506" spans="8:12" s="58" customFormat="1" ht="12.75">
      <c r="H506" s="57"/>
      <c r="L506" s="57"/>
    </row>
    <row r="507" spans="8:12" s="58" customFormat="1" ht="12.75">
      <c r="H507" s="57"/>
      <c r="L507" s="57"/>
    </row>
    <row r="508" spans="8:12" s="58" customFormat="1" ht="12.75">
      <c r="H508" s="57"/>
      <c r="L508" s="57"/>
    </row>
    <row r="509" spans="8:12" s="58" customFormat="1" ht="12.75">
      <c r="H509" s="57"/>
      <c r="L509" s="57"/>
    </row>
    <row r="510" spans="8:12" s="58" customFormat="1" ht="12.75">
      <c r="H510" s="57"/>
      <c r="L510" s="57"/>
    </row>
    <row r="511" spans="8:12" s="58" customFormat="1" ht="12.75">
      <c r="H511" s="57"/>
      <c r="L511" s="57"/>
    </row>
    <row r="512" spans="8:12" s="58" customFormat="1" ht="12.75">
      <c r="H512" s="57"/>
      <c r="L512" s="57"/>
    </row>
    <row r="513" spans="8:12" s="58" customFormat="1" ht="12.75">
      <c r="H513" s="57"/>
      <c r="L513" s="57"/>
    </row>
    <row r="514" spans="8:12" s="58" customFormat="1" ht="12.75">
      <c r="H514" s="57"/>
      <c r="L514" s="57"/>
    </row>
    <row r="515" spans="8:12" s="58" customFormat="1" ht="12.75">
      <c r="H515" s="57"/>
      <c r="L515" s="57"/>
    </row>
    <row r="516" spans="8:12" s="58" customFormat="1" ht="12.75">
      <c r="H516" s="57"/>
      <c r="L516" s="57"/>
    </row>
    <row r="517" spans="8:12" s="58" customFormat="1" ht="12.75">
      <c r="H517" s="57"/>
      <c r="L517" s="57"/>
    </row>
    <row r="518" spans="8:12" s="58" customFormat="1" ht="12.75">
      <c r="H518" s="57"/>
      <c r="L518" s="57"/>
    </row>
    <row r="519" spans="8:12" s="58" customFormat="1" ht="12.75">
      <c r="H519" s="57"/>
      <c r="L519" s="57"/>
    </row>
    <row r="520" spans="8:12" s="58" customFormat="1" ht="12.75">
      <c r="H520" s="57"/>
      <c r="L520" s="57"/>
    </row>
    <row r="521" spans="8:12" s="58" customFormat="1" ht="12.75">
      <c r="H521" s="57"/>
      <c r="L521" s="57"/>
    </row>
    <row r="522" spans="8:12" s="58" customFormat="1" ht="12.75">
      <c r="H522" s="57"/>
      <c r="L522" s="57"/>
    </row>
    <row r="523" spans="8:12" s="58" customFormat="1" ht="12.75">
      <c r="H523" s="57"/>
      <c r="L523" s="57"/>
    </row>
    <row r="524" spans="8:12" s="58" customFormat="1" ht="12.75">
      <c r="H524" s="57"/>
      <c r="L524" s="57"/>
    </row>
    <row r="525" spans="8:12" s="58" customFormat="1" ht="12.75">
      <c r="H525" s="57"/>
      <c r="L525" s="57"/>
    </row>
    <row r="526" spans="8:12" s="58" customFormat="1" ht="12.75">
      <c r="H526" s="57"/>
      <c r="L526" s="57"/>
    </row>
    <row r="527" spans="8:12" s="58" customFormat="1" ht="12.75">
      <c r="H527" s="57"/>
      <c r="L527" s="57"/>
    </row>
    <row r="528" spans="8:12" s="58" customFormat="1" ht="12.75">
      <c r="H528" s="57"/>
      <c r="L528" s="57"/>
    </row>
    <row r="529" spans="8:12" s="58" customFormat="1" ht="12.75">
      <c r="H529" s="57"/>
      <c r="L529" s="57"/>
    </row>
    <row r="530" spans="8:12" s="58" customFormat="1" ht="12.75">
      <c r="H530" s="57"/>
      <c r="L530" s="57"/>
    </row>
    <row r="531" spans="8:12" s="58" customFormat="1" ht="12.75">
      <c r="H531" s="57"/>
      <c r="L531" s="57"/>
    </row>
    <row r="532" spans="8:12" s="58" customFormat="1" ht="12.75">
      <c r="H532" s="57"/>
      <c r="L532" s="57"/>
    </row>
    <row r="533" spans="8:12" s="58" customFormat="1" ht="12.75">
      <c r="H533" s="57"/>
      <c r="L533" s="57"/>
    </row>
    <row r="534" spans="8:12" s="58" customFormat="1" ht="12.75">
      <c r="H534" s="57"/>
      <c r="L534" s="57"/>
    </row>
    <row r="535" spans="8:12" s="58" customFormat="1" ht="12.75">
      <c r="H535" s="57"/>
      <c r="L535" s="57"/>
    </row>
    <row r="536" spans="8:12" s="58" customFormat="1" ht="12.75">
      <c r="H536" s="57"/>
      <c r="L536" s="57"/>
    </row>
    <row r="537" spans="8:12" s="58" customFormat="1" ht="12.75">
      <c r="H537" s="57"/>
      <c r="L537" s="57"/>
    </row>
    <row r="538" spans="8:12" s="58" customFormat="1" ht="12.75">
      <c r="H538" s="57"/>
      <c r="L538" s="57"/>
    </row>
    <row r="539" spans="8:12" s="58" customFormat="1" ht="12.75">
      <c r="H539" s="57"/>
      <c r="L539" s="57"/>
    </row>
    <row r="540" spans="8:12" s="58" customFormat="1" ht="12.75">
      <c r="H540" s="57"/>
      <c r="L540" s="57"/>
    </row>
    <row r="541" spans="8:12" s="58" customFormat="1" ht="12.75">
      <c r="H541" s="57"/>
      <c r="L541" s="57"/>
    </row>
    <row r="542" spans="8:12" s="58" customFormat="1" ht="12.75">
      <c r="H542" s="57"/>
      <c r="L542" s="57"/>
    </row>
    <row r="543" spans="8:12" s="58" customFormat="1" ht="12.75">
      <c r="H543" s="57"/>
      <c r="L543" s="57"/>
    </row>
    <row r="544" spans="8:12" s="58" customFormat="1" ht="12.75">
      <c r="H544" s="57"/>
      <c r="L544" s="57"/>
    </row>
    <row r="545" spans="8:12" s="58" customFormat="1" ht="12.75">
      <c r="H545" s="57"/>
      <c r="L545" s="57"/>
    </row>
    <row r="546" spans="8:12" s="58" customFormat="1" ht="12.75">
      <c r="H546" s="57"/>
      <c r="L546" s="57"/>
    </row>
    <row r="547" spans="8:12" s="58" customFormat="1" ht="12.75">
      <c r="H547" s="57"/>
      <c r="L547" s="57"/>
    </row>
    <row r="548" spans="8:12" s="58" customFormat="1" ht="12.75">
      <c r="H548" s="57"/>
      <c r="L548" s="57"/>
    </row>
    <row r="549" spans="8:12" s="58" customFormat="1" ht="12.75">
      <c r="H549" s="57"/>
      <c r="L549" s="57"/>
    </row>
    <row r="550" spans="8:12" s="58" customFormat="1" ht="12.75">
      <c r="H550" s="57"/>
      <c r="L550" s="57"/>
    </row>
    <row r="551" spans="8:12" s="58" customFormat="1" ht="12.75">
      <c r="H551" s="57"/>
      <c r="L551" s="57"/>
    </row>
    <row r="552" spans="8:12" s="58" customFormat="1" ht="12.75">
      <c r="H552" s="57"/>
      <c r="L552" s="57"/>
    </row>
    <row r="553" spans="8:12" s="58" customFormat="1" ht="12.75">
      <c r="H553" s="57"/>
      <c r="L553" s="57"/>
    </row>
    <row r="554" spans="8:12" s="58" customFormat="1" ht="12.75">
      <c r="H554" s="57"/>
      <c r="L554" s="57"/>
    </row>
    <row r="555" spans="8:12" s="58" customFormat="1" ht="12.75">
      <c r="H555" s="57"/>
      <c r="L555" s="57"/>
    </row>
    <row r="556" spans="8:12" s="58" customFormat="1" ht="12.75">
      <c r="H556" s="57"/>
      <c r="L556" s="57"/>
    </row>
    <row r="557" spans="8:12" s="58" customFormat="1" ht="12.75">
      <c r="H557" s="57"/>
      <c r="L557" s="57"/>
    </row>
    <row r="558" spans="8:12" s="58" customFormat="1" ht="12.75">
      <c r="H558" s="57"/>
      <c r="L558" s="57"/>
    </row>
    <row r="559" spans="8:12" s="58" customFormat="1" ht="12.75">
      <c r="H559" s="57"/>
      <c r="L559" s="57"/>
    </row>
    <row r="560" spans="8:12" s="58" customFormat="1" ht="12.75">
      <c r="H560" s="57"/>
      <c r="L560" s="57"/>
    </row>
    <row r="561" spans="8:12" s="58" customFormat="1" ht="12.75">
      <c r="H561" s="57"/>
      <c r="L561" s="57"/>
    </row>
    <row r="562" spans="8:12" s="58" customFormat="1" ht="12.75">
      <c r="H562" s="57"/>
      <c r="L562" s="57"/>
    </row>
    <row r="563" spans="8:12" s="58" customFormat="1" ht="12.75">
      <c r="H563" s="57"/>
      <c r="L563" s="57"/>
    </row>
    <row r="564" spans="8:12" s="58" customFormat="1" ht="12.75">
      <c r="H564" s="57"/>
      <c r="L564" s="57"/>
    </row>
    <row r="565" spans="8:12" s="58" customFormat="1" ht="12.75">
      <c r="H565" s="57"/>
      <c r="L565" s="57"/>
    </row>
    <row r="566" spans="8:12" s="58" customFormat="1" ht="12.75">
      <c r="H566" s="57"/>
      <c r="L566" s="57"/>
    </row>
    <row r="567" spans="8:12" s="58" customFormat="1" ht="12.75">
      <c r="H567" s="57"/>
      <c r="L567" s="57"/>
    </row>
    <row r="568" spans="8:12" s="58" customFormat="1" ht="12.75">
      <c r="H568" s="57"/>
      <c r="L568" s="57"/>
    </row>
    <row r="569" spans="8:12" s="58" customFormat="1" ht="12.75">
      <c r="H569" s="57"/>
      <c r="L569" s="57"/>
    </row>
    <row r="570" spans="8:12" s="58" customFormat="1" ht="12.75">
      <c r="H570" s="57"/>
      <c r="L570" s="57"/>
    </row>
    <row r="571" spans="8:12" s="58" customFormat="1" ht="12.75">
      <c r="H571" s="57"/>
      <c r="L571" s="57"/>
    </row>
    <row r="572" spans="8:12" s="58" customFormat="1" ht="12.75">
      <c r="H572" s="57"/>
      <c r="L572" s="57"/>
    </row>
    <row r="573" spans="8:12" s="58" customFormat="1" ht="12.75">
      <c r="H573" s="57"/>
      <c r="L573" s="57"/>
    </row>
    <row r="574" spans="8:12" s="58" customFormat="1" ht="12.75">
      <c r="H574" s="57"/>
      <c r="L574" s="57"/>
    </row>
    <row r="575" spans="8:12" s="58" customFormat="1" ht="12.75">
      <c r="H575" s="57"/>
      <c r="L575" s="57"/>
    </row>
    <row r="576" spans="8:12" s="58" customFormat="1" ht="12.75">
      <c r="H576" s="57"/>
      <c r="L576" s="57"/>
    </row>
    <row r="577" spans="8:12" s="58" customFormat="1" ht="12.75">
      <c r="H577" s="57"/>
      <c r="L577" s="57"/>
    </row>
    <row r="578" spans="8:12" s="58" customFormat="1" ht="12.75">
      <c r="H578" s="57"/>
      <c r="L578" s="57"/>
    </row>
    <row r="579" spans="8:12" s="58" customFormat="1" ht="12.75">
      <c r="H579" s="57"/>
      <c r="L579" s="57"/>
    </row>
    <row r="580" spans="8:12" s="58" customFormat="1" ht="12.75">
      <c r="H580" s="57"/>
      <c r="L580" s="57"/>
    </row>
    <row r="581" spans="8:12" s="58" customFormat="1" ht="12.75">
      <c r="H581" s="57"/>
      <c r="L581" s="57"/>
    </row>
    <row r="582" spans="8:12" s="58" customFormat="1" ht="12.75">
      <c r="H582" s="57"/>
      <c r="L582" s="57"/>
    </row>
    <row r="583" spans="8:12" s="58" customFormat="1" ht="12.75">
      <c r="H583" s="57"/>
      <c r="L583" s="57"/>
    </row>
    <row r="584" spans="8:12" s="58" customFormat="1" ht="12.75">
      <c r="H584" s="57"/>
      <c r="L584" s="57"/>
    </row>
    <row r="585" spans="8:12" s="58" customFormat="1" ht="12.75">
      <c r="H585" s="57"/>
      <c r="L585" s="57"/>
    </row>
    <row r="586" spans="8:12" s="58" customFormat="1" ht="12.75">
      <c r="H586" s="57"/>
      <c r="L586" s="57"/>
    </row>
    <row r="587" spans="8:12" s="58" customFormat="1" ht="12.75">
      <c r="H587" s="57"/>
      <c r="L587" s="57"/>
    </row>
    <row r="588" spans="8:12" s="58" customFormat="1" ht="12.75">
      <c r="H588" s="57"/>
      <c r="L588" s="57"/>
    </row>
    <row r="589" spans="8:12" s="58" customFormat="1" ht="12.75">
      <c r="H589" s="57"/>
      <c r="L589" s="57"/>
    </row>
    <row r="590" spans="8:12" s="58" customFormat="1" ht="12.75">
      <c r="H590" s="57"/>
      <c r="L590" s="57"/>
    </row>
    <row r="591" spans="8:12" s="58" customFormat="1" ht="12.75">
      <c r="H591" s="57"/>
      <c r="L591" s="57"/>
    </row>
    <row r="592" spans="8:12" s="58" customFormat="1" ht="12.75">
      <c r="H592" s="57"/>
      <c r="L592" s="57"/>
    </row>
    <row r="593" spans="8:12" s="58" customFormat="1" ht="12.75">
      <c r="H593" s="57"/>
      <c r="L593" s="57"/>
    </row>
    <row r="594" spans="8:12" s="58" customFormat="1" ht="12.75">
      <c r="H594" s="57"/>
      <c r="L594" s="57"/>
    </row>
    <row r="595" spans="8:12" s="58" customFormat="1" ht="12.75">
      <c r="H595" s="57"/>
      <c r="L595" s="57"/>
    </row>
    <row r="596" spans="8:12" s="58" customFormat="1" ht="12.75">
      <c r="H596" s="57"/>
      <c r="L596" s="57"/>
    </row>
    <row r="597" spans="8:12" s="58" customFormat="1" ht="12.75">
      <c r="H597" s="57"/>
      <c r="L597" s="57"/>
    </row>
    <row r="598" spans="8:12" s="58" customFormat="1" ht="12.75">
      <c r="H598" s="57"/>
      <c r="L598" s="57"/>
    </row>
    <row r="599" spans="8:12" s="58" customFormat="1" ht="12.75">
      <c r="H599" s="57"/>
      <c r="L599" s="57"/>
    </row>
    <row r="600" spans="8:12" s="58" customFormat="1" ht="12.75">
      <c r="H600" s="57"/>
      <c r="L600" s="57"/>
    </row>
    <row r="601" spans="8:12" s="58" customFormat="1" ht="12.75">
      <c r="H601" s="57"/>
      <c r="L601" s="57"/>
    </row>
    <row r="602" spans="8:12" s="58" customFormat="1" ht="12.75">
      <c r="H602" s="57"/>
      <c r="L602" s="57"/>
    </row>
    <row r="603" spans="8:12" s="58" customFormat="1" ht="12.75">
      <c r="H603" s="57"/>
      <c r="L603" s="57"/>
    </row>
    <row r="604" spans="8:12" s="58" customFormat="1" ht="12.75">
      <c r="H604" s="57"/>
      <c r="L604" s="57"/>
    </row>
    <row r="605" spans="8:12" s="58" customFormat="1" ht="12.75">
      <c r="H605" s="57"/>
      <c r="L605" s="57"/>
    </row>
    <row r="606" spans="8:12" s="58" customFormat="1" ht="12.75">
      <c r="H606" s="57"/>
      <c r="L606" s="57"/>
    </row>
    <row r="607" spans="8:12" s="58" customFormat="1" ht="12.75">
      <c r="H607" s="57"/>
      <c r="L607" s="57"/>
    </row>
    <row r="608" spans="8:12" s="58" customFormat="1" ht="12.75">
      <c r="H608" s="57"/>
      <c r="L608" s="57"/>
    </row>
    <row r="609" spans="8:12" s="58" customFormat="1" ht="12.75">
      <c r="H609" s="57"/>
      <c r="L609" s="57"/>
    </row>
    <row r="610" spans="8:12" s="58" customFormat="1" ht="12.75">
      <c r="H610" s="57"/>
      <c r="L610" s="57"/>
    </row>
    <row r="611" spans="8:12" s="58" customFormat="1" ht="12.75">
      <c r="H611" s="57"/>
      <c r="L611" s="57"/>
    </row>
    <row r="612" spans="8:12" s="58" customFormat="1" ht="12.75">
      <c r="H612" s="57"/>
      <c r="L612" s="57"/>
    </row>
    <row r="613" spans="8:12" s="58" customFormat="1" ht="12.75">
      <c r="H613" s="57"/>
      <c r="L613" s="57"/>
    </row>
    <row r="614" spans="8:12" s="58" customFormat="1" ht="12.75">
      <c r="H614" s="57"/>
      <c r="L614" s="57"/>
    </row>
    <row r="615" spans="8:12" s="58" customFormat="1" ht="12.75">
      <c r="H615" s="57"/>
      <c r="L615" s="57"/>
    </row>
    <row r="616" spans="8:12" s="58" customFormat="1" ht="12.75">
      <c r="H616" s="57"/>
      <c r="L616" s="57"/>
    </row>
    <row r="617" spans="8:12" s="58" customFormat="1" ht="12.75">
      <c r="H617" s="57"/>
      <c r="L617" s="57"/>
    </row>
    <row r="618" spans="8:12" s="58" customFormat="1" ht="12.75">
      <c r="H618" s="57"/>
      <c r="L618" s="57"/>
    </row>
    <row r="619" spans="8:12" s="58" customFormat="1" ht="12.75">
      <c r="H619" s="57"/>
      <c r="L619" s="57"/>
    </row>
    <row r="620" spans="8:12" s="58" customFormat="1" ht="12.75">
      <c r="H620" s="57"/>
      <c r="L620" s="57"/>
    </row>
    <row r="621" spans="8:12" s="58" customFormat="1" ht="12.75">
      <c r="H621" s="57"/>
      <c r="L621" s="57"/>
    </row>
    <row r="622" spans="8:12" s="58" customFormat="1" ht="12.75">
      <c r="H622" s="57"/>
      <c r="L622" s="57"/>
    </row>
    <row r="623" spans="8:12" s="58" customFormat="1" ht="12.75">
      <c r="H623" s="57"/>
      <c r="L623" s="57"/>
    </row>
    <row r="624" spans="8:12" s="58" customFormat="1" ht="12.75">
      <c r="H624" s="57"/>
      <c r="L624" s="57"/>
    </row>
    <row r="625" spans="8:12" s="58" customFormat="1" ht="12.75">
      <c r="H625" s="57"/>
      <c r="L625" s="57"/>
    </row>
    <row r="626" spans="8:12" s="58" customFormat="1" ht="12.75">
      <c r="H626" s="57"/>
      <c r="L626" s="57"/>
    </row>
    <row r="627" spans="8:12" s="58" customFormat="1" ht="12.75">
      <c r="H627" s="57"/>
      <c r="L627" s="57"/>
    </row>
    <row r="628" spans="8:12" s="58" customFormat="1" ht="12.75">
      <c r="H628" s="57"/>
      <c r="L628" s="57"/>
    </row>
    <row r="629" spans="8:12" s="58" customFormat="1" ht="12.75">
      <c r="H629" s="57"/>
      <c r="L629" s="57"/>
    </row>
    <row r="630" spans="8:12" s="58" customFormat="1" ht="12.75">
      <c r="H630" s="57"/>
      <c r="L630" s="57"/>
    </row>
    <row r="631" spans="8:12" s="58" customFormat="1" ht="12.75">
      <c r="H631" s="57"/>
      <c r="L631" s="57"/>
    </row>
    <row r="632" spans="8:12" s="58" customFormat="1" ht="12.75">
      <c r="H632" s="57"/>
      <c r="L632" s="57"/>
    </row>
    <row r="633" spans="8:12" s="58" customFormat="1" ht="12.75">
      <c r="H633" s="57"/>
      <c r="L633" s="57"/>
    </row>
    <row r="634" spans="8:12" s="58" customFormat="1" ht="12.75">
      <c r="H634" s="57"/>
      <c r="L634" s="57"/>
    </row>
    <row r="635" spans="8:12" s="58" customFormat="1" ht="12.75">
      <c r="H635" s="57"/>
      <c r="L635" s="57"/>
    </row>
    <row r="636" spans="8:12" s="58" customFormat="1" ht="12.75">
      <c r="H636" s="57"/>
      <c r="L636" s="57"/>
    </row>
    <row r="637" spans="8:12" s="58" customFormat="1" ht="12.75">
      <c r="H637" s="57"/>
      <c r="L637" s="57"/>
    </row>
    <row r="638" spans="8:12" s="58" customFormat="1" ht="12.75">
      <c r="H638" s="57"/>
      <c r="L638" s="57"/>
    </row>
    <row r="639" spans="8:12" s="58" customFormat="1" ht="12.75">
      <c r="H639" s="57"/>
      <c r="L639" s="57"/>
    </row>
    <row r="640" spans="8:12" s="58" customFormat="1" ht="12.75">
      <c r="H640" s="57"/>
      <c r="L640" s="57"/>
    </row>
    <row r="641" spans="8:12" s="58" customFormat="1" ht="12.75">
      <c r="H641" s="57"/>
      <c r="L641" s="57"/>
    </row>
    <row r="642" spans="8:12" s="58" customFormat="1" ht="12.75">
      <c r="H642" s="57"/>
      <c r="L642" s="57"/>
    </row>
    <row r="643" spans="8:12" s="58" customFormat="1" ht="12.75">
      <c r="H643" s="57"/>
      <c r="L643" s="57"/>
    </row>
    <row r="644" spans="8:12" s="58" customFormat="1" ht="12.75">
      <c r="H644" s="57"/>
      <c r="L644" s="57"/>
    </row>
    <row r="645" spans="8:12" s="58" customFormat="1" ht="12.75">
      <c r="H645" s="57"/>
      <c r="L645" s="57"/>
    </row>
    <row r="646" spans="8:12" s="58" customFormat="1" ht="12.75">
      <c r="H646" s="57"/>
      <c r="L646" s="57"/>
    </row>
    <row r="647" spans="8:12" s="58" customFormat="1" ht="12.75">
      <c r="H647" s="57"/>
      <c r="L647" s="57"/>
    </row>
    <row r="648" spans="8:12" s="58" customFormat="1" ht="12.75">
      <c r="H648" s="57"/>
      <c r="L648" s="57"/>
    </row>
    <row r="649" spans="8:12" s="58" customFormat="1" ht="12.75">
      <c r="H649" s="57"/>
      <c r="L649" s="57"/>
    </row>
    <row r="650" spans="8:12" s="58" customFormat="1" ht="12.75">
      <c r="H650" s="57"/>
      <c r="L650" s="57"/>
    </row>
    <row r="651" spans="8:12" s="58" customFormat="1" ht="12.75">
      <c r="H651" s="57"/>
      <c r="L651" s="57"/>
    </row>
    <row r="652" spans="8:12" s="58" customFormat="1" ht="12.75">
      <c r="H652" s="57"/>
      <c r="L652" s="57"/>
    </row>
    <row r="653" spans="8:12" s="58" customFormat="1" ht="12.75">
      <c r="H653" s="57"/>
      <c r="L653" s="57"/>
    </row>
    <row r="654" spans="8:12" s="58" customFormat="1" ht="12.75">
      <c r="H654" s="57"/>
      <c r="L654" s="57"/>
    </row>
    <row r="655" spans="8:12" s="58" customFormat="1" ht="12.75">
      <c r="H655" s="57"/>
      <c r="L655" s="57"/>
    </row>
    <row r="656" spans="8:12" s="58" customFormat="1" ht="12.75">
      <c r="H656" s="57"/>
      <c r="L656" s="57"/>
    </row>
    <row r="657" spans="8:12" s="58" customFormat="1" ht="12.75">
      <c r="H657" s="57"/>
      <c r="L657" s="57"/>
    </row>
    <row r="658" spans="8:12" s="58" customFormat="1" ht="12.75">
      <c r="H658" s="57"/>
      <c r="L658" s="57"/>
    </row>
    <row r="659" spans="8:12" s="58" customFormat="1" ht="12.75">
      <c r="H659" s="57"/>
      <c r="L659" s="57"/>
    </row>
    <row r="660" spans="8:12" s="58" customFormat="1" ht="12.75">
      <c r="H660" s="57"/>
      <c r="L660" s="57"/>
    </row>
    <row r="661" spans="8:12" s="58" customFormat="1" ht="12.75">
      <c r="H661" s="57"/>
      <c r="L661" s="57"/>
    </row>
    <row r="662" spans="8:12" s="58" customFormat="1" ht="12.75">
      <c r="H662" s="57"/>
      <c r="L662" s="57"/>
    </row>
    <row r="663" spans="8:12" s="58" customFormat="1" ht="12.75">
      <c r="H663" s="57"/>
      <c r="L663" s="57"/>
    </row>
    <row r="664" spans="8:12" s="58" customFormat="1" ht="12.75">
      <c r="H664" s="57"/>
      <c r="L664" s="57"/>
    </row>
    <row r="665" spans="8:12" s="58" customFormat="1" ht="12.75">
      <c r="H665" s="57"/>
      <c r="L665" s="57"/>
    </row>
    <row r="666" spans="8:12" s="58" customFormat="1" ht="12.75">
      <c r="H666" s="57"/>
      <c r="L666" s="57"/>
    </row>
    <row r="667" spans="8:12" s="58" customFormat="1" ht="12.75">
      <c r="H667" s="57"/>
      <c r="L667" s="57"/>
    </row>
    <row r="668" spans="8:12" s="58" customFormat="1" ht="12.75">
      <c r="H668" s="57"/>
      <c r="L668" s="57"/>
    </row>
    <row r="669" spans="8:12" s="58" customFormat="1" ht="12.75">
      <c r="H669" s="57"/>
      <c r="L669" s="57"/>
    </row>
    <row r="670" spans="8:12" s="58" customFormat="1" ht="12.75">
      <c r="H670" s="57"/>
      <c r="L670" s="57"/>
    </row>
    <row r="671" spans="8:12" s="58" customFormat="1" ht="12.75">
      <c r="H671" s="57"/>
      <c r="L671" s="57"/>
    </row>
    <row r="672" spans="8:12" s="58" customFormat="1" ht="12.75">
      <c r="H672" s="57"/>
      <c r="L672" s="57"/>
    </row>
    <row r="673" spans="8:12" s="58" customFormat="1" ht="12.75">
      <c r="H673" s="57"/>
      <c r="L673" s="57"/>
    </row>
    <row r="674" spans="8:12" s="58" customFormat="1" ht="12.75">
      <c r="H674" s="57"/>
      <c r="L674" s="57"/>
    </row>
    <row r="675" spans="8:12" s="58" customFormat="1" ht="12.75">
      <c r="H675" s="57"/>
      <c r="L675" s="57"/>
    </row>
    <row r="676" spans="8:12" s="58" customFormat="1" ht="12.75">
      <c r="H676" s="57"/>
      <c r="L676" s="57"/>
    </row>
    <row r="677" spans="8:12" s="58" customFormat="1" ht="12.75">
      <c r="H677" s="57"/>
      <c r="L677" s="57"/>
    </row>
    <row r="678" spans="8:12" s="58" customFormat="1" ht="12.75">
      <c r="H678" s="57"/>
      <c r="L678" s="57"/>
    </row>
    <row r="679" spans="8:12" s="58" customFormat="1" ht="12.75">
      <c r="H679" s="57"/>
      <c r="L679" s="57"/>
    </row>
    <row r="680" spans="8:12" s="58" customFormat="1" ht="12.75">
      <c r="H680" s="57"/>
      <c r="L680" s="57"/>
    </row>
    <row r="681" spans="8:12" s="58" customFormat="1" ht="12.75">
      <c r="H681" s="57"/>
      <c r="L681" s="57"/>
    </row>
    <row r="682" spans="8:12" s="58" customFormat="1" ht="12.75">
      <c r="H682" s="57"/>
      <c r="L682" s="57"/>
    </row>
    <row r="683" spans="8:12" s="58" customFormat="1" ht="12.75">
      <c r="H683" s="57"/>
      <c r="L683" s="57"/>
    </row>
    <row r="684" spans="8:12" s="58" customFormat="1" ht="12.75">
      <c r="H684" s="57"/>
      <c r="L684" s="57"/>
    </row>
    <row r="685" spans="8:12" s="58" customFormat="1" ht="12.75">
      <c r="H685" s="57"/>
      <c r="L685" s="57"/>
    </row>
    <row r="686" spans="8:12" s="58" customFormat="1" ht="12.75">
      <c r="H686" s="57"/>
      <c r="L686" s="57"/>
    </row>
    <row r="687" spans="8:12" s="58" customFormat="1" ht="12.75">
      <c r="H687" s="57"/>
      <c r="L687" s="57"/>
    </row>
    <row r="688" spans="8:12" s="58" customFormat="1" ht="12.75">
      <c r="H688" s="57"/>
      <c r="L688" s="57"/>
    </row>
    <row r="689" spans="8:12" s="58" customFormat="1" ht="12.75">
      <c r="H689" s="57"/>
      <c r="L689" s="57"/>
    </row>
    <row r="690" spans="8:12" s="58" customFormat="1" ht="12.75">
      <c r="H690" s="57"/>
      <c r="L690" s="57"/>
    </row>
    <row r="691" spans="8:12" s="58" customFormat="1" ht="12.75">
      <c r="H691" s="57"/>
      <c r="L691" s="57"/>
    </row>
    <row r="692" spans="8:12" s="58" customFormat="1" ht="12.75">
      <c r="H692" s="57"/>
      <c r="L692" s="57"/>
    </row>
    <row r="693" spans="8:12" s="58" customFormat="1" ht="12.75">
      <c r="H693" s="57"/>
      <c r="L693" s="57"/>
    </row>
    <row r="694" spans="8:12" s="58" customFormat="1" ht="12.75">
      <c r="H694" s="57"/>
      <c r="L694" s="57"/>
    </row>
    <row r="695" spans="8:12" s="58" customFormat="1" ht="12.75">
      <c r="H695" s="57"/>
      <c r="L695" s="57"/>
    </row>
    <row r="696" spans="8:12" s="58" customFormat="1" ht="12.75">
      <c r="H696" s="57"/>
      <c r="L696" s="57"/>
    </row>
    <row r="697" spans="8:12" s="58" customFormat="1" ht="12.75">
      <c r="H697" s="57"/>
      <c r="L697" s="57"/>
    </row>
    <row r="698" spans="8:12" s="58" customFormat="1" ht="12.75">
      <c r="H698" s="57"/>
      <c r="L698" s="57"/>
    </row>
    <row r="699" spans="8:12" s="58" customFormat="1" ht="12.75">
      <c r="H699" s="57"/>
      <c r="L699" s="57"/>
    </row>
    <row r="700" spans="8:12" s="58" customFormat="1" ht="12.75">
      <c r="H700" s="57"/>
      <c r="L700" s="57"/>
    </row>
    <row r="701" spans="8:12" s="58" customFormat="1" ht="12.75">
      <c r="H701" s="57"/>
      <c r="L701" s="57"/>
    </row>
    <row r="702" spans="8:12" s="58" customFormat="1" ht="12.75">
      <c r="H702" s="57"/>
      <c r="L702" s="57"/>
    </row>
    <row r="703" spans="8:12" s="58" customFormat="1" ht="12.75">
      <c r="H703" s="57"/>
      <c r="L703" s="57"/>
    </row>
    <row r="704" spans="8:12" s="58" customFormat="1" ht="12.75">
      <c r="H704" s="57"/>
      <c r="L704" s="57"/>
    </row>
    <row r="705" spans="8:12" s="58" customFormat="1" ht="12.75">
      <c r="H705" s="57"/>
      <c r="L705" s="57"/>
    </row>
    <row r="706" spans="8:12" s="58" customFormat="1" ht="12.75">
      <c r="H706" s="57"/>
      <c r="L706" s="57"/>
    </row>
    <row r="707" spans="8:12" s="58" customFormat="1" ht="12.75">
      <c r="H707" s="57"/>
      <c r="L707" s="57"/>
    </row>
    <row r="708" spans="8:12" s="58" customFormat="1" ht="12.75">
      <c r="H708" s="57"/>
      <c r="L708" s="57"/>
    </row>
    <row r="709" spans="8:12" s="58" customFormat="1" ht="12.75">
      <c r="H709" s="57"/>
      <c r="L709" s="57"/>
    </row>
    <row r="710" spans="8:12" s="58" customFormat="1" ht="12.75">
      <c r="H710" s="57"/>
      <c r="L710" s="57"/>
    </row>
    <row r="711" spans="8:12" s="58" customFormat="1" ht="12.75">
      <c r="H711" s="57"/>
      <c r="L711" s="57"/>
    </row>
    <row r="712" spans="8:12" s="58" customFormat="1" ht="12.75">
      <c r="H712" s="57"/>
      <c r="L712" s="57"/>
    </row>
    <row r="713" spans="8:12" s="58" customFormat="1" ht="12.75">
      <c r="H713" s="57"/>
      <c r="L713" s="57"/>
    </row>
    <row r="714" spans="8:12" s="58" customFormat="1" ht="12.75">
      <c r="H714" s="57"/>
      <c r="L714" s="57"/>
    </row>
    <row r="715" spans="8:12" s="58" customFormat="1" ht="12.75">
      <c r="H715" s="57"/>
      <c r="L715" s="57"/>
    </row>
    <row r="716" spans="8:12" s="58" customFormat="1" ht="12.75">
      <c r="H716" s="57"/>
      <c r="L716" s="57"/>
    </row>
    <row r="717" spans="8:12" s="58" customFormat="1" ht="12.75">
      <c r="H717" s="57"/>
      <c r="L717" s="57"/>
    </row>
    <row r="718" spans="8:12" s="58" customFormat="1" ht="12.75">
      <c r="H718" s="57"/>
      <c r="L718" s="57"/>
    </row>
    <row r="719" spans="8:12" s="58" customFormat="1" ht="12.75">
      <c r="H719" s="57"/>
      <c r="L719" s="57"/>
    </row>
    <row r="720" spans="8:12" s="58" customFormat="1" ht="12.75">
      <c r="H720" s="57"/>
      <c r="L720" s="57"/>
    </row>
    <row r="721" spans="8:12" s="58" customFormat="1" ht="12.75">
      <c r="H721" s="57"/>
      <c r="L721" s="57"/>
    </row>
    <row r="722" spans="8:12" s="58" customFormat="1" ht="12.75">
      <c r="H722" s="57"/>
      <c r="L722" s="57"/>
    </row>
    <row r="723" spans="8:12" s="58" customFormat="1" ht="12.75">
      <c r="H723" s="57"/>
      <c r="L723" s="57"/>
    </row>
    <row r="724" spans="8:12" s="58" customFormat="1" ht="12.75">
      <c r="H724" s="57"/>
      <c r="L724" s="57"/>
    </row>
    <row r="725" spans="8:12" s="58" customFormat="1" ht="12.75">
      <c r="H725" s="57"/>
      <c r="L725" s="57"/>
    </row>
    <row r="726" spans="8:12" s="58" customFormat="1" ht="12.75">
      <c r="H726" s="57"/>
      <c r="L726" s="57"/>
    </row>
    <row r="727" spans="8:12" s="58" customFormat="1" ht="12.75">
      <c r="H727" s="57"/>
      <c r="L727" s="57"/>
    </row>
    <row r="728" spans="8:12" s="58" customFormat="1" ht="12.75">
      <c r="H728" s="57"/>
      <c r="L728" s="57"/>
    </row>
    <row r="729" spans="8:12" s="58" customFormat="1" ht="12.75">
      <c r="H729" s="57"/>
      <c r="L729" s="57"/>
    </row>
    <row r="730" spans="8:12" s="58" customFormat="1" ht="12.75">
      <c r="H730" s="57"/>
      <c r="L730" s="57"/>
    </row>
    <row r="731" spans="8:12" s="58" customFormat="1" ht="12.75">
      <c r="H731" s="57"/>
      <c r="L731" s="57"/>
    </row>
    <row r="732" spans="8:12" s="58" customFormat="1" ht="12.75">
      <c r="H732" s="57"/>
      <c r="L732" s="57"/>
    </row>
    <row r="733" spans="8:12" s="58" customFormat="1" ht="12.75">
      <c r="H733" s="57"/>
      <c r="L733" s="57"/>
    </row>
    <row r="734" spans="8:12" s="58" customFormat="1" ht="12.75">
      <c r="H734" s="57"/>
      <c r="L734" s="57"/>
    </row>
    <row r="735" spans="8:12" s="58" customFormat="1" ht="12.75">
      <c r="H735" s="57"/>
      <c r="L735" s="57"/>
    </row>
    <row r="736" spans="8:12" s="58" customFormat="1" ht="12.75">
      <c r="H736" s="57"/>
      <c r="L736" s="57"/>
    </row>
    <row r="737" spans="8:12" s="58" customFormat="1" ht="12.75">
      <c r="H737" s="57"/>
      <c r="L737" s="57"/>
    </row>
    <row r="738" spans="8:12" s="58" customFormat="1" ht="12.75">
      <c r="H738" s="57"/>
      <c r="L738" s="57"/>
    </row>
    <row r="739" spans="8:12" s="58" customFormat="1" ht="12.75">
      <c r="H739" s="57"/>
      <c r="L739" s="57"/>
    </row>
    <row r="740" spans="8:12" s="58" customFormat="1" ht="12.75">
      <c r="H740" s="57"/>
      <c r="L740" s="57"/>
    </row>
    <row r="741" spans="8:12" s="58" customFormat="1" ht="12.75">
      <c r="H741" s="57"/>
      <c r="L741" s="57"/>
    </row>
    <row r="742" spans="8:12" s="58" customFormat="1" ht="12.75">
      <c r="H742" s="57"/>
      <c r="L742" s="57"/>
    </row>
    <row r="743" spans="8:12" s="58" customFormat="1" ht="12.75">
      <c r="H743" s="57"/>
      <c r="L743" s="57"/>
    </row>
    <row r="744" spans="8:12" s="58" customFormat="1" ht="12.75">
      <c r="H744" s="57"/>
      <c r="L744" s="57"/>
    </row>
    <row r="745" spans="8:12" s="58" customFormat="1" ht="12.75">
      <c r="H745" s="57"/>
      <c r="L745" s="57"/>
    </row>
    <row r="746" spans="8:12" s="58" customFormat="1" ht="12.75">
      <c r="H746" s="57"/>
      <c r="L746" s="57"/>
    </row>
    <row r="747" spans="8:12" s="58" customFormat="1" ht="12.75">
      <c r="H747" s="57"/>
      <c r="L747" s="57"/>
    </row>
    <row r="748" spans="8:12" s="58" customFormat="1" ht="12.75">
      <c r="H748" s="57"/>
      <c r="L748" s="57"/>
    </row>
    <row r="749" spans="8:12" s="58" customFormat="1" ht="12.75">
      <c r="H749" s="57"/>
      <c r="L749" s="57"/>
    </row>
    <row r="750" spans="8:12" s="58" customFormat="1" ht="12.75">
      <c r="H750" s="57"/>
      <c r="L750" s="57"/>
    </row>
    <row r="751" spans="8:12" s="58" customFormat="1" ht="12.75">
      <c r="H751" s="57"/>
      <c r="L751" s="57"/>
    </row>
    <row r="752" spans="8:12" s="58" customFormat="1" ht="12.75">
      <c r="H752" s="57"/>
      <c r="L752" s="57"/>
    </row>
    <row r="753" spans="8:12" s="58" customFormat="1" ht="12.75">
      <c r="H753" s="57"/>
      <c r="L753" s="57"/>
    </row>
    <row r="754" spans="8:12" s="58" customFormat="1" ht="12.75">
      <c r="H754" s="57"/>
      <c r="L754" s="57"/>
    </row>
    <row r="755" spans="8:12" s="58" customFormat="1" ht="12.75">
      <c r="H755" s="57"/>
      <c r="L755" s="57"/>
    </row>
    <row r="756" spans="8:12" s="58" customFormat="1" ht="12.75">
      <c r="H756" s="57"/>
      <c r="L756" s="57"/>
    </row>
    <row r="757" spans="8:12" s="58" customFormat="1" ht="12.75">
      <c r="H757" s="57"/>
      <c r="L757" s="57"/>
    </row>
    <row r="758" spans="8:12" s="58" customFormat="1" ht="12.75">
      <c r="H758" s="57"/>
      <c r="L758" s="57"/>
    </row>
    <row r="759" spans="8:12" s="58" customFormat="1" ht="12.75">
      <c r="H759" s="57"/>
      <c r="L759" s="57"/>
    </row>
    <row r="760" spans="8:12" s="58" customFormat="1" ht="12.75">
      <c r="H760" s="57"/>
      <c r="L760" s="57"/>
    </row>
    <row r="761" spans="8:12" s="58" customFormat="1" ht="12.75">
      <c r="H761" s="57"/>
      <c r="L761" s="57"/>
    </row>
    <row r="762" spans="8:12" s="58" customFormat="1" ht="12.75">
      <c r="H762" s="57"/>
      <c r="L762" s="57"/>
    </row>
    <row r="763" spans="8:12" s="58" customFormat="1" ht="12.75">
      <c r="H763" s="57"/>
      <c r="L763" s="57"/>
    </row>
    <row r="764" spans="8:12" s="58" customFormat="1" ht="12.75">
      <c r="H764" s="57"/>
      <c r="L764" s="57"/>
    </row>
    <row r="765" spans="8:12" s="58" customFormat="1" ht="12.75">
      <c r="H765" s="57"/>
      <c r="L765" s="57"/>
    </row>
    <row r="766" spans="8:12" s="58" customFormat="1" ht="12.75">
      <c r="H766" s="57"/>
      <c r="L766" s="57"/>
    </row>
    <row r="767" spans="8:12" s="58" customFormat="1" ht="12.75">
      <c r="H767" s="57"/>
      <c r="L767" s="57"/>
    </row>
    <row r="768" spans="8:12" s="58" customFormat="1" ht="12.75">
      <c r="H768" s="57"/>
      <c r="L768" s="57"/>
    </row>
    <row r="769" spans="8:12" s="58" customFormat="1" ht="12.75">
      <c r="H769" s="57"/>
      <c r="L769" s="57"/>
    </row>
    <row r="770" spans="8:12" s="58" customFormat="1" ht="12.75">
      <c r="H770" s="57"/>
      <c r="L770" s="57"/>
    </row>
    <row r="771" spans="8:12" s="58" customFormat="1" ht="12.75">
      <c r="H771" s="57"/>
      <c r="L771" s="57"/>
    </row>
    <row r="772" spans="8:12" s="58" customFormat="1" ht="12.75">
      <c r="H772" s="57"/>
      <c r="L772" s="57"/>
    </row>
    <row r="773" spans="8:12" s="58" customFormat="1" ht="12.75">
      <c r="H773" s="57"/>
      <c r="L773" s="57"/>
    </row>
    <row r="774" spans="8:12" s="58" customFormat="1" ht="12.75">
      <c r="H774" s="57"/>
      <c r="L774" s="57"/>
    </row>
    <row r="775" spans="8:12" s="58" customFormat="1" ht="12.75">
      <c r="H775" s="57"/>
      <c r="L775" s="57"/>
    </row>
    <row r="776" spans="8:12" s="58" customFormat="1" ht="12.75">
      <c r="H776" s="57"/>
      <c r="L776" s="57"/>
    </row>
    <row r="777" spans="8:12" s="58" customFormat="1" ht="12.75">
      <c r="H777" s="57"/>
      <c r="L777" s="57"/>
    </row>
    <row r="778" spans="8:12" s="58" customFormat="1" ht="12.75">
      <c r="H778" s="57"/>
      <c r="L778" s="57"/>
    </row>
    <row r="779" spans="8:12" s="58" customFormat="1" ht="12.75">
      <c r="H779" s="57"/>
      <c r="L779" s="57"/>
    </row>
    <row r="780" spans="8:12" s="58" customFormat="1" ht="12.75">
      <c r="H780" s="57"/>
      <c r="L780" s="57"/>
    </row>
    <row r="781" spans="8:12" s="58" customFormat="1" ht="12.75">
      <c r="H781" s="57"/>
      <c r="L781" s="57"/>
    </row>
    <row r="782" spans="8:12" s="58" customFormat="1" ht="12.75">
      <c r="H782" s="57"/>
      <c r="L782" s="57"/>
    </row>
    <row r="783" spans="8:12" s="58" customFormat="1" ht="12.75">
      <c r="H783" s="57"/>
      <c r="L783" s="57"/>
    </row>
    <row r="784" spans="8:12" s="58" customFormat="1" ht="12.75">
      <c r="H784" s="57"/>
      <c r="L784" s="57"/>
    </row>
    <row r="785" spans="8:12" s="58" customFormat="1" ht="12.75">
      <c r="H785" s="57"/>
      <c r="L785" s="57"/>
    </row>
    <row r="786" spans="8:12" s="58" customFormat="1" ht="12.75">
      <c r="H786" s="57"/>
      <c r="L786" s="57"/>
    </row>
    <row r="787" spans="8:12" s="58" customFormat="1" ht="12.75">
      <c r="H787" s="57"/>
      <c r="L787" s="57"/>
    </row>
    <row r="788" spans="8:12" s="58" customFormat="1" ht="12.75">
      <c r="H788" s="57"/>
      <c r="L788" s="57"/>
    </row>
    <row r="789" spans="8:12" s="58" customFormat="1" ht="12.75">
      <c r="H789" s="57"/>
      <c r="L789" s="57"/>
    </row>
    <row r="790" spans="8:12" s="58" customFormat="1" ht="12.75">
      <c r="H790" s="57"/>
      <c r="L790" s="57"/>
    </row>
    <row r="791" spans="8:12" s="58" customFormat="1" ht="12.75">
      <c r="H791" s="57"/>
      <c r="L791" s="57"/>
    </row>
    <row r="792" spans="8:12" s="58" customFormat="1" ht="12.75">
      <c r="H792" s="57"/>
      <c r="L792" s="57"/>
    </row>
    <row r="793" spans="8:12" s="58" customFormat="1" ht="12.75">
      <c r="H793" s="57"/>
      <c r="L793" s="57"/>
    </row>
    <row r="794" spans="8:12" s="58" customFormat="1" ht="12.75">
      <c r="H794" s="57"/>
      <c r="L794" s="57"/>
    </row>
    <row r="795" spans="8:12" s="58" customFormat="1" ht="12.75">
      <c r="H795" s="57"/>
      <c r="L795" s="57"/>
    </row>
    <row r="796" spans="8:12" s="58" customFormat="1" ht="12.75">
      <c r="H796" s="57"/>
      <c r="L796" s="57"/>
    </row>
    <row r="797" spans="8:12" s="58" customFormat="1" ht="12.75">
      <c r="H797" s="57"/>
      <c r="L797" s="57"/>
    </row>
    <row r="798" spans="8:12" s="58" customFormat="1" ht="12.75">
      <c r="H798" s="57"/>
      <c r="L798" s="57"/>
    </row>
    <row r="799" spans="8:12" s="58" customFormat="1" ht="12.75">
      <c r="H799" s="57"/>
      <c r="L799" s="57"/>
    </row>
    <row r="800" spans="8:12" s="58" customFormat="1" ht="12.75">
      <c r="H800" s="57"/>
      <c r="L800" s="57"/>
    </row>
    <row r="801" spans="8:12" s="58" customFormat="1" ht="12.75">
      <c r="H801" s="57"/>
      <c r="L801" s="57"/>
    </row>
    <row r="802" spans="8:12" s="58" customFormat="1" ht="12.75">
      <c r="H802" s="57"/>
      <c r="L802" s="57"/>
    </row>
    <row r="803" spans="8:12" s="58" customFormat="1" ht="12.75">
      <c r="H803" s="57"/>
      <c r="L803" s="57"/>
    </row>
    <row r="804" spans="8:12" s="58" customFormat="1" ht="12.75">
      <c r="H804" s="57"/>
      <c r="L804" s="57"/>
    </row>
    <row r="805" spans="8:12" s="58" customFormat="1" ht="12.75">
      <c r="H805" s="57"/>
      <c r="L805" s="57"/>
    </row>
    <row r="806" spans="8:12" s="58" customFormat="1" ht="12.75">
      <c r="H806" s="57"/>
      <c r="L806" s="57"/>
    </row>
    <row r="807" spans="8:12" s="58" customFormat="1" ht="12.75">
      <c r="H807" s="57"/>
      <c r="L807" s="57"/>
    </row>
    <row r="808" spans="8:12" s="58" customFormat="1" ht="12.75">
      <c r="H808" s="57"/>
      <c r="L808" s="57"/>
    </row>
    <row r="809" spans="8:12" s="58" customFormat="1" ht="12.75">
      <c r="H809" s="57"/>
      <c r="L809" s="57"/>
    </row>
    <row r="810" spans="8:12" s="58" customFormat="1" ht="12.75">
      <c r="H810" s="57"/>
      <c r="L810" s="57"/>
    </row>
    <row r="811" spans="8:12" s="58" customFormat="1" ht="12.75">
      <c r="H811" s="57"/>
      <c r="L811" s="57"/>
    </row>
    <row r="812" spans="8:12" s="58" customFormat="1" ht="12.75">
      <c r="H812" s="57"/>
      <c r="L812" s="57"/>
    </row>
    <row r="813" spans="8:12" s="58" customFormat="1" ht="12.75">
      <c r="H813" s="57"/>
      <c r="L813" s="57"/>
    </row>
    <row r="814" spans="8:12" s="58" customFormat="1" ht="12.75">
      <c r="H814" s="57"/>
      <c r="L814" s="57"/>
    </row>
    <row r="815" spans="8:12" s="58" customFormat="1" ht="12.75">
      <c r="H815" s="57"/>
      <c r="L815" s="57"/>
    </row>
    <row r="816" spans="8:12" s="58" customFormat="1" ht="12.75">
      <c r="H816" s="57"/>
      <c r="L816" s="57"/>
    </row>
    <row r="817" spans="8:12" s="58" customFormat="1" ht="12.75">
      <c r="H817" s="57"/>
      <c r="L817" s="57"/>
    </row>
    <row r="818" spans="8:12" s="58" customFormat="1" ht="12.75">
      <c r="H818" s="57"/>
      <c r="L818" s="57"/>
    </row>
    <row r="819" spans="8:12" s="58" customFormat="1" ht="12.75">
      <c r="H819" s="57"/>
      <c r="L819" s="57"/>
    </row>
    <row r="820" spans="8:12" s="58" customFormat="1" ht="12.75">
      <c r="H820" s="57"/>
      <c r="L820" s="57"/>
    </row>
    <row r="821" spans="8:12" s="58" customFormat="1" ht="12.75">
      <c r="H821" s="57"/>
      <c r="L821" s="57"/>
    </row>
    <row r="822" spans="8:12" s="58" customFormat="1" ht="12.75">
      <c r="H822" s="57"/>
      <c r="L822" s="57"/>
    </row>
    <row r="823" spans="8:12" s="58" customFormat="1" ht="12.75">
      <c r="H823" s="57"/>
      <c r="L823" s="57"/>
    </row>
    <row r="824" spans="8:12" s="58" customFormat="1" ht="12.75">
      <c r="H824" s="57"/>
      <c r="L824" s="57"/>
    </row>
    <row r="825" spans="8:12" s="58" customFormat="1" ht="12.75">
      <c r="H825" s="57"/>
      <c r="L825" s="57"/>
    </row>
    <row r="826" spans="8:12" s="58" customFormat="1" ht="12.75">
      <c r="H826" s="57"/>
      <c r="L826" s="57"/>
    </row>
    <row r="827" spans="8:12" s="58" customFormat="1" ht="12.75">
      <c r="H827" s="57"/>
      <c r="L827" s="57"/>
    </row>
    <row r="828" spans="8:12" s="58" customFormat="1" ht="12.75">
      <c r="H828" s="57"/>
      <c r="L828" s="57"/>
    </row>
    <row r="829" spans="8:12" s="58" customFormat="1" ht="12.75">
      <c r="H829" s="57"/>
      <c r="L829" s="57"/>
    </row>
    <row r="830" spans="8:12" s="58" customFormat="1" ht="12.75">
      <c r="H830" s="57"/>
      <c r="L830" s="57"/>
    </row>
    <row r="831" spans="8:12" s="58" customFormat="1" ht="12.75">
      <c r="H831" s="57"/>
      <c r="L831" s="57"/>
    </row>
    <row r="832" spans="8:12" s="58" customFormat="1" ht="12.75">
      <c r="H832" s="57"/>
      <c r="L832" s="57"/>
    </row>
    <row r="833" spans="8:12" s="58" customFormat="1" ht="12.75">
      <c r="H833" s="57"/>
      <c r="L833" s="57"/>
    </row>
    <row r="834" spans="8:12" s="58" customFormat="1" ht="12.75">
      <c r="H834" s="57"/>
      <c r="L834" s="57"/>
    </row>
    <row r="835" spans="8:12" s="58" customFormat="1" ht="12.75">
      <c r="H835" s="57"/>
      <c r="L835" s="57"/>
    </row>
    <row r="836" spans="8:12" s="58" customFormat="1" ht="12.75">
      <c r="H836" s="57"/>
      <c r="L836" s="57"/>
    </row>
    <row r="837" spans="8:12" s="58" customFormat="1" ht="12.75">
      <c r="H837" s="57"/>
      <c r="L837" s="57"/>
    </row>
    <row r="838" spans="8:12" s="58" customFormat="1" ht="12.75">
      <c r="H838" s="57"/>
      <c r="L838" s="57"/>
    </row>
    <row r="839" spans="8:12" s="58" customFormat="1" ht="12.75">
      <c r="H839" s="57"/>
      <c r="L839" s="57"/>
    </row>
    <row r="840" spans="8:12" s="58" customFormat="1" ht="12.75">
      <c r="H840" s="57"/>
      <c r="L840" s="57"/>
    </row>
    <row r="841" spans="8:12" s="58" customFormat="1" ht="12.75">
      <c r="H841" s="57"/>
      <c r="L841" s="57"/>
    </row>
    <row r="842" spans="8:12" s="58" customFormat="1" ht="12.75">
      <c r="H842" s="57"/>
      <c r="L842" s="57"/>
    </row>
    <row r="843" spans="8:12" s="58" customFormat="1" ht="12.75">
      <c r="H843" s="57"/>
      <c r="L843" s="57"/>
    </row>
    <row r="844" spans="8:12" s="58" customFormat="1" ht="12.75">
      <c r="H844" s="57"/>
      <c r="L844" s="57"/>
    </row>
    <row r="845" spans="8:12" s="58" customFormat="1" ht="12.75">
      <c r="H845" s="57"/>
      <c r="L845" s="57"/>
    </row>
    <row r="846" spans="8:12" s="58" customFormat="1" ht="12.75">
      <c r="H846" s="57"/>
      <c r="L846" s="57"/>
    </row>
    <row r="847" spans="8:12" s="58" customFormat="1" ht="12.75">
      <c r="H847" s="57"/>
      <c r="L847" s="57"/>
    </row>
    <row r="848" spans="8:12" s="58" customFormat="1" ht="12.75">
      <c r="H848" s="57"/>
      <c r="L848" s="57"/>
    </row>
    <row r="849" spans="8:12" s="58" customFormat="1" ht="12.75">
      <c r="H849" s="57"/>
      <c r="L849" s="57"/>
    </row>
    <row r="850" spans="8:12" s="58" customFormat="1" ht="12.75">
      <c r="H850" s="57"/>
      <c r="L850" s="57"/>
    </row>
    <row r="851" spans="8:12" s="58" customFormat="1" ht="12.75">
      <c r="H851" s="57"/>
      <c r="L851" s="57"/>
    </row>
    <row r="852" spans="8:12" s="58" customFormat="1" ht="12.75">
      <c r="H852" s="57"/>
      <c r="L852" s="57"/>
    </row>
    <row r="853" spans="8:12" s="58" customFormat="1" ht="12.75">
      <c r="H853" s="57"/>
      <c r="L853" s="57"/>
    </row>
    <row r="854" spans="8:12" s="58" customFormat="1" ht="12.75">
      <c r="H854" s="57"/>
      <c r="L854" s="57"/>
    </row>
    <row r="855" spans="8:12" s="58" customFormat="1" ht="12.75">
      <c r="H855" s="57"/>
      <c r="L855" s="57"/>
    </row>
    <row r="856" spans="8:12" s="58" customFormat="1" ht="12.75">
      <c r="H856" s="57"/>
      <c r="L856" s="57"/>
    </row>
    <row r="857" spans="8:12" s="58" customFormat="1" ht="12.75">
      <c r="H857" s="57"/>
      <c r="L857" s="57"/>
    </row>
    <row r="858" spans="8:12" s="58" customFormat="1" ht="12.75">
      <c r="H858" s="57"/>
      <c r="L858" s="57"/>
    </row>
    <row r="859" spans="8:12" s="58" customFormat="1" ht="12.75">
      <c r="H859" s="57"/>
      <c r="L859" s="57"/>
    </row>
    <row r="860" spans="8:12" s="58" customFormat="1" ht="12.75">
      <c r="H860" s="57"/>
      <c r="L860" s="57"/>
    </row>
    <row r="861" spans="8:12" s="58" customFormat="1" ht="12.75">
      <c r="H861" s="57"/>
      <c r="L861" s="57"/>
    </row>
    <row r="862" spans="8:12" s="58" customFormat="1" ht="12.75">
      <c r="H862" s="57"/>
      <c r="L862" s="57"/>
    </row>
    <row r="863" spans="8:12" s="58" customFormat="1" ht="12.75">
      <c r="H863" s="57"/>
      <c r="L863" s="57"/>
    </row>
    <row r="864" spans="8:12" s="58" customFormat="1" ht="12.75">
      <c r="H864" s="57"/>
      <c r="L864" s="57"/>
    </row>
    <row r="865" spans="8:12" s="58" customFormat="1" ht="12.75">
      <c r="H865" s="57"/>
      <c r="L865" s="57"/>
    </row>
    <row r="866" spans="8:12" s="58" customFormat="1" ht="12.75">
      <c r="H866" s="57"/>
      <c r="L866" s="57"/>
    </row>
    <row r="867" spans="8:12" s="58" customFormat="1" ht="12.75">
      <c r="H867" s="57"/>
      <c r="L867" s="57"/>
    </row>
    <row r="868" spans="8:12" s="58" customFormat="1" ht="12.75">
      <c r="H868" s="57"/>
      <c r="L868" s="57"/>
    </row>
    <row r="869" spans="8:12" s="58" customFormat="1" ht="12.75">
      <c r="H869" s="57"/>
      <c r="L869" s="57"/>
    </row>
    <row r="870" spans="8:12" s="58" customFormat="1" ht="12.75">
      <c r="H870" s="57"/>
      <c r="L870" s="57"/>
    </row>
    <row r="871" spans="8:12" s="58" customFormat="1" ht="12.75">
      <c r="H871" s="57"/>
      <c r="L871" s="57"/>
    </row>
    <row r="872" spans="8:12" s="58" customFormat="1" ht="12.75">
      <c r="H872" s="57"/>
      <c r="L872" s="57"/>
    </row>
    <row r="873" spans="8:12" s="58" customFormat="1" ht="12.75">
      <c r="H873" s="57"/>
      <c r="L873" s="57"/>
    </row>
    <row r="874" spans="8:12" s="58" customFormat="1" ht="12.75">
      <c r="H874" s="57"/>
      <c r="L874" s="57"/>
    </row>
    <row r="875" spans="8:12" s="58" customFormat="1" ht="12.75">
      <c r="H875" s="57"/>
      <c r="L875" s="57"/>
    </row>
    <row r="876" spans="8:12" s="58" customFormat="1" ht="12.75">
      <c r="H876" s="57"/>
      <c r="L876" s="57"/>
    </row>
    <row r="877" spans="8:12" s="58" customFormat="1" ht="12.75">
      <c r="H877" s="57"/>
      <c r="L877" s="57"/>
    </row>
    <row r="878" spans="8:12" s="58" customFormat="1" ht="12.75">
      <c r="H878" s="57"/>
      <c r="L878" s="57"/>
    </row>
    <row r="879" spans="8:12" s="58" customFormat="1" ht="12.75">
      <c r="H879" s="57"/>
      <c r="L879" s="57"/>
    </row>
    <row r="880" spans="8:12" s="58" customFormat="1" ht="12.75">
      <c r="H880" s="57"/>
      <c r="L880" s="57"/>
    </row>
    <row r="881" spans="8:12" s="58" customFormat="1" ht="12.75">
      <c r="H881" s="57"/>
      <c r="L881" s="57"/>
    </row>
    <row r="882" spans="8:12" s="58" customFormat="1" ht="12.75">
      <c r="H882" s="57"/>
      <c r="L882" s="57"/>
    </row>
    <row r="883" spans="8:12" s="58" customFormat="1" ht="12.75">
      <c r="H883" s="57"/>
      <c r="L883" s="57"/>
    </row>
    <row r="884" spans="8:12" s="58" customFormat="1" ht="12.75">
      <c r="H884" s="57"/>
      <c r="L884" s="57"/>
    </row>
    <row r="885" spans="8:12" s="58" customFormat="1" ht="12.75">
      <c r="H885" s="57"/>
      <c r="L885" s="57"/>
    </row>
    <row r="886" spans="8:12" s="58" customFormat="1" ht="12.75">
      <c r="H886" s="57"/>
      <c r="L886" s="57"/>
    </row>
    <row r="887" spans="8:12" s="58" customFormat="1" ht="12.75">
      <c r="H887" s="57"/>
      <c r="L887" s="57"/>
    </row>
    <row r="888" spans="8:12" s="58" customFormat="1" ht="12.75">
      <c r="H888" s="57"/>
      <c r="L888" s="57"/>
    </row>
    <row r="889" spans="8:12" s="58" customFormat="1" ht="12.75">
      <c r="H889" s="57"/>
      <c r="L889" s="57"/>
    </row>
    <row r="890" spans="8:12" s="58" customFormat="1" ht="12.75">
      <c r="H890" s="57"/>
      <c r="L890" s="57"/>
    </row>
    <row r="891" spans="8:12" s="58" customFormat="1" ht="12.75">
      <c r="H891" s="57"/>
      <c r="L891" s="57"/>
    </row>
    <row r="892" spans="8:12" s="58" customFormat="1" ht="12.75">
      <c r="H892" s="57"/>
      <c r="L892" s="57"/>
    </row>
    <row r="893" spans="8:12" s="58" customFormat="1" ht="12.75">
      <c r="H893" s="57"/>
      <c r="L893" s="57"/>
    </row>
    <row r="894" spans="8:12" s="58" customFormat="1" ht="12.75">
      <c r="H894" s="57"/>
      <c r="L894" s="57"/>
    </row>
    <row r="895" spans="8:12" s="58" customFormat="1" ht="12.75">
      <c r="H895" s="57"/>
      <c r="L895" s="57"/>
    </row>
    <row r="896" spans="8:12" s="58" customFormat="1" ht="12.75">
      <c r="H896" s="57"/>
      <c r="L896" s="57"/>
    </row>
    <row r="897" spans="8:12" s="58" customFormat="1" ht="12.75">
      <c r="H897" s="57"/>
      <c r="L897" s="57"/>
    </row>
    <row r="898" spans="8:12" s="58" customFormat="1" ht="12.75">
      <c r="H898" s="57"/>
      <c r="L898" s="57"/>
    </row>
    <row r="899" spans="8:12" s="58" customFormat="1" ht="12.75">
      <c r="H899" s="57"/>
      <c r="L899" s="57"/>
    </row>
    <row r="900" spans="8:12" s="58" customFormat="1" ht="12.75">
      <c r="H900" s="57"/>
      <c r="L900" s="57"/>
    </row>
    <row r="901" spans="8:12" s="58" customFormat="1" ht="12.75">
      <c r="H901" s="57"/>
      <c r="L901" s="57"/>
    </row>
    <row r="902" spans="8:12" s="58" customFormat="1" ht="12.75">
      <c r="H902" s="57"/>
      <c r="L902" s="57"/>
    </row>
    <row r="903" spans="8:12" s="58" customFormat="1" ht="12.75">
      <c r="H903" s="57"/>
      <c r="L903" s="57"/>
    </row>
    <row r="904" spans="8:12" s="58" customFormat="1" ht="12.75">
      <c r="H904" s="57"/>
      <c r="L904" s="57"/>
    </row>
    <row r="905" spans="8:12" s="58" customFormat="1" ht="12.75">
      <c r="H905" s="57"/>
      <c r="L905" s="57"/>
    </row>
    <row r="906" spans="8:12" s="58" customFormat="1" ht="12.75">
      <c r="H906" s="57"/>
      <c r="L906" s="57"/>
    </row>
    <row r="907" spans="8:12" s="58" customFormat="1" ht="12.75">
      <c r="H907" s="57"/>
      <c r="L907" s="57"/>
    </row>
    <row r="908" spans="8:12" s="58" customFormat="1" ht="12.75">
      <c r="H908" s="57"/>
      <c r="L908" s="57"/>
    </row>
    <row r="909" spans="8:12" s="58" customFormat="1" ht="12.75">
      <c r="H909" s="57"/>
      <c r="L909" s="57"/>
    </row>
    <row r="910" spans="8:12" s="58" customFormat="1" ht="12.75">
      <c r="H910" s="57"/>
      <c r="L910" s="57"/>
    </row>
    <row r="911" spans="8:12" s="58" customFormat="1" ht="12.75">
      <c r="H911" s="57"/>
      <c r="L911" s="57"/>
    </row>
    <row r="912" spans="8:12" s="58" customFormat="1" ht="12.75">
      <c r="H912" s="57"/>
      <c r="L912" s="57"/>
    </row>
    <row r="913" spans="8:12" s="58" customFormat="1" ht="12.75">
      <c r="H913" s="57"/>
      <c r="L913" s="57"/>
    </row>
    <row r="914" spans="8:12" s="58" customFormat="1" ht="12.75">
      <c r="H914" s="57"/>
      <c r="L914" s="57"/>
    </row>
    <row r="915" spans="8:12" s="58" customFormat="1" ht="12.75">
      <c r="H915" s="57"/>
      <c r="L915" s="57"/>
    </row>
    <row r="916" spans="8:12" s="58" customFormat="1" ht="12.75">
      <c r="H916" s="57"/>
      <c r="L916" s="57"/>
    </row>
    <row r="917" spans="8:12" s="58" customFormat="1" ht="12.75">
      <c r="H917" s="57"/>
      <c r="L917" s="57"/>
    </row>
    <row r="918" spans="8:12" s="58" customFormat="1" ht="12.75">
      <c r="H918" s="57"/>
      <c r="L918" s="57"/>
    </row>
    <row r="919" spans="8:12" s="58" customFormat="1" ht="12.75">
      <c r="H919" s="57"/>
      <c r="L919" s="57"/>
    </row>
    <row r="920" spans="8:12" s="58" customFormat="1" ht="12.75">
      <c r="H920" s="57"/>
      <c r="L920" s="57"/>
    </row>
    <row r="921" spans="8:12" s="58" customFormat="1" ht="12.75">
      <c r="H921" s="57"/>
      <c r="L921" s="57"/>
    </row>
    <row r="922" spans="8:12" s="58" customFormat="1" ht="12.75">
      <c r="H922" s="57"/>
      <c r="L922" s="57"/>
    </row>
    <row r="923" spans="8:12" s="58" customFormat="1" ht="12.75">
      <c r="H923" s="57"/>
      <c r="L923" s="57"/>
    </row>
    <row r="924" spans="8:12" s="58" customFormat="1" ht="12.75">
      <c r="H924" s="57"/>
      <c r="L924" s="57"/>
    </row>
    <row r="925" spans="8:12" s="58" customFormat="1" ht="12.75">
      <c r="H925" s="57"/>
      <c r="L925" s="57"/>
    </row>
    <row r="926" spans="8:12" s="58" customFormat="1" ht="12.75">
      <c r="H926" s="57"/>
      <c r="L926" s="57"/>
    </row>
    <row r="927" spans="8:12" s="58" customFormat="1" ht="12.75">
      <c r="H927" s="57"/>
      <c r="L927" s="57"/>
    </row>
    <row r="928" spans="8:12" s="58" customFormat="1" ht="12.75">
      <c r="H928" s="57"/>
      <c r="L928" s="57"/>
    </row>
    <row r="929" spans="8:12" s="58" customFormat="1" ht="12.75">
      <c r="H929" s="57"/>
      <c r="L929" s="57"/>
    </row>
    <row r="930" spans="8:12" s="58" customFormat="1" ht="12.75">
      <c r="H930" s="57"/>
      <c r="L930" s="57"/>
    </row>
    <row r="931" spans="8:12" s="58" customFormat="1" ht="12.75">
      <c r="H931" s="57"/>
      <c r="L931" s="57"/>
    </row>
    <row r="932" spans="8:12" s="58" customFormat="1" ht="12.75">
      <c r="H932" s="57"/>
      <c r="L932" s="57"/>
    </row>
    <row r="933" spans="8:12" s="58" customFormat="1" ht="12.75">
      <c r="H933" s="57"/>
      <c r="L933" s="57"/>
    </row>
    <row r="934" spans="8:12" s="58" customFormat="1" ht="12.75">
      <c r="H934" s="57"/>
      <c r="L934" s="57"/>
    </row>
    <row r="935" spans="8:12" s="58" customFormat="1" ht="12.75">
      <c r="H935" s="57"/>
      <c r="L935" s="57"/>
    </row>
    <row r="936" spans="8:12" s="58" customFormat="1" ht="12.75">
      <c r="H936" s="57"/>
      <c r="L936" s="57"/>
    </row>
    <row r="937" spans="8:12" s="58" customFormat="1" ht="12.75">
      <c r="H937" s="57"/>
      <c r="L937" s="57"/>
    </row>
    <row r="938" spans="8:12" s="58" customFormat="1" ht="12.75">
      <c r="H938" s="57"/>
      <c r="L938" s="57"/>
    </row>
    <row r="939" spans="8:12" s="58" customFormat="1" ht="12.75">
      <c r="H939" s="57"/>
      <c r="L939" s="57"/>
    </row>
    <row r="940" spans="8:12" s="58" customFormat="1" ht="12.75">
      <c r="H940" s="57"/>
      <c r="L940" s="57"/>
    </row>
    <row r="941" spans="8:12" s="58" customFormat="1" ht="12.75">
      <c r="H941" s="57"/>
      <c r="L941" s="57"/>
    </row>
    <row r="942" spans="8:12" s="58" customFormat="1" ht="12.75">
      <c r="H942" s="57"/>
      <c r="L942" s="57"/>
    </row>
    <row r="943" spans="8:12" s="58" customFormat="1" ht="12.75">
      <c r="H943" s="57"/>
      <c r="L943" s="57"/>
    </row>
    <row r="944" spans="8:12" s="58" customFormat="1" ht="12.75">
      <c r="H944" s="57"/>
      <c r="L944" s="57"/>
    </row>
    <row r="945" spans="8:12" s="58" customFormat="1" ht="12.75">
      <c r="H945" s="57"/>
      <c r="L945" s="57"/>
    </row>
    <row r="946" spans="8:12" s="58" customFormat="1" ht="12.75">
      <c r="H946" s="57"/>
      <c r="L946" s="57"/>
    </row>
    <row r="947" spans="8:12" s="58" customFormat="1" ht="12.75">
      <c r="H947" s="57"/>
      <c r="L947" s="57"/>
    </row>
    <row r="948" spans="8:12" s="58" customFormat="1" ht="12.75">
      <c r="H948" s="57"/>
      <c r="L948" s="57"/>
    </row>
    <row r="949" spans="8:12" s="58" customFormat="1" ht="12.75">
      <c r="H949" s="57"/>
      <c r="L949" s="57"/>
    </row>
    <row r="950" spans="8:12" s="58" customFormat="1" ht="12.75">
      <c r="H950" s="57"/>
      <c r="L950" s="57"/>
    </row>
    <row r="951" spans="8:12" s="58" customFormat="1" ht="12.75">
      <c r="H951" s="57"/>
      <c r="L951" s="57"/>
    </row>
    <row r="952" spans="8:12" s="58" customFormat="1" ht="12.75">
      <c r="H952" s="57"/>
      <c r="L952" s="57"/>
    </row>
    <row r="953" spans="8:12" s="58" customFormat="1" ht="12.75">
      <c r="H953" s="57"/>
      <c r="L953" s="57"/>
    </row>
    <row r="954" spans="8:12" s="58" customFormat="1" ht="12.75">
      <c r="H954" s="57"/>
      <c r="L954" s="57"/>
    </row>
    <row r="955" spans="8:12" s="58" customFormat="1" ht="12.75">
      <c r="H955" s="57"/>
      <c r="L955" s="57"/>
    </row>
    <row r="956" spans="8:12" s="58" customFormat="1" ht="12.75">
      <c r="H956" s="57"/>
      <c r="L956" s="57"/>
    </row>
    <row r="957" spans="8:12" s="58" customFormat="1" ht="12.75">
      <c r="H957" s="57"/>
      <c r="L957" s="57"/>
    </row>
    <row r="958" spans="8:12" s="58" customFormat="1" ht="12.75">
      <c r="H958" s="57"/>
      <c r="L958" s="57"/>
    </row>
    <row r="959" spans="8:12" s="58" customFormat="1" ht="12.75">
      <c r="H959" s="57"/>
      <c r="L959" s="57"/>
    </row>
    <row r="960" spans="8:12" s="58" customFormat="1" ht="12.75">
      <c r="H960" s="57"/>
      <c r="L960" s="57"/>
    </row>
    <row r="961" spans="8:12" s="58" customFormat="1" ht="12.75">
      <c r="H961" s="57"/>
      <c r="L961" s="57"/>
    </row>
    <row r="962" spans="8:12" s="58" customFormat="1" ht="12.75">
      <c r="H962" s="57"/>
      <c r="L962" s="57"/>
    </row>
    <row r="963" spans="8:12" s="58" customFormat="1" ht="12.75">
      <c r="H963" s="57"/>
      <c r="L963" s="57"/>
    </row>
    <row r="964" spans="8:12" s="58" customFormat="1" ht="12.75">
      <c r="H964" s="57"/>
      <c r="L964" s="57"/>
    </row>
    <row r="965" spans="8:12" s="58" customFormat="1" ht="12.75">
      <c r="H965" s="57"/>
      <c r="L965" s="57"/>
    </row>
    <row r="966" spans="8:12" s="58" customFormat="1" ht="12.75">
      <c r="H966" s="57"/>
      <c r="L966" s="57"/>
    </row>
    <row r="967" spans="8:12" s="58" customFormat="1" ht="12.75">
      <c r="H967" s="57"/>
      <c r="L967" s="57"/>
    </row>
    <row r="968" spans="8:12" s="58" customFormat="1" ht="12.75">
      <c r="H968" s="57"/>
      <c r="L968" s="57"/>
    </row>
    <row r="969" spans="8:12" s="58" customFormat="1" ht="12.75">
      <c r="H969" s="57"/>
      <c r="L969" s="57"/>
    </row>
    <row r="970" spans="8:12" s="58" customFormat="1" ht="12.75">
      <c r="H970" s="57"/>
      <c r="L970" s="57"/>
    </row>
    <row r="971" spans="8:12" s="58" customFormat="1" ht="12.75">
      <c r="H971" s="57"/>
      <c r="L971" s="57"/>
    </row>
    <row r="972" spans="8:12" s="58" customFormat="1" ht="12.75">
      <c r="H972" s="57"/>
      <c r="L972" s="57"/>
    </row>
    <row r="973" spans="8:12" s="58" customFormat="1" ht="12.75">
      <c r="H973" s="57"/>
      <c r="L973" s="57"/>
    </row>
    <row r="974" spans="8:12" s="58" customFormat="1" ht="12.75">
      <c r="H974" s="57"/>
      <c r="L974" s="57"/>
    </row>
    <row r="975" spans="8:12" s="58" customFormat="1" ht="12.75">
      <c r="H975" s="57"/>
      <c r="L975" s="57"/>
    </row>
    <row r="976" spans="8:12" s="58" customFormat="1" ht="12.75">
      <c r="H976" s="57"/>
      <c r="L976" s="57"/>
    </row>
    <row r="977" spans="8:12" s="58" customFormat="1" ht="12.75">
      <c r="H977" s="57"/>
      <c r="L977" s="57"/>
    </row>
    <row r="978" spans="8:12" s="58" customFormat="1" ht="12.75">
      <c r="H978" s="57"/>
      <c r="L978" s="57"/>
    </row>
    <row r="979" spans="8:12" s="58" customFormat="1" ht="12.75">
      <c r="H979" s="57"/>
      <c r="L979" s="57"/>
    </row>
    <row r="980" spans="8:12" s="58" customFormat="1" ht="12.75">
      <c r="H980" s="57"/>
      <c r="L980" s="57"/>
    </row>
    <row r="981" spans="8:12" s="58" customFormat="1" ht="12.75">
      <c r="H981" s="57"/>
      <c r="L981" s="57"/>
    </row>
    <row r="982" spans="8:12" s="58" customFormat="1" ht="12.75">
      <c r="H982" s="57"/>
      <c r="L982" s="57"/>
    </row>
    <row r="983" spans="8:12" s="58" customFormat="1" ht="12.75">
      <c r="H983" s="57"/>
      <c r="L983" s="57"/>
    </row>
    <row r="984" spans="8:12" s="58" customFormat="1" ht="12.75">
      <c r="H984" s="57"/>
      <c r="L984" s="57"/>
    </row>
    <row r="985" spans="8:12" s="58" customFormat="1" ht="12.75">
      <c r="H985" s="57"/>
      <c r="L985" s="57"/>
    </row>
    <row r="986" spans="8:12" s="58" customFormat="1" ht="12.75">
      <c r="H986" s="57"/>
      <c r="L986" s="57"/>
    </row>
    <row r="987" spans="8:12" s="58" customFormat="1" ht="12.75">
      <c r="H987" s="57"/>
      <c r="L987" s="57"/>
    </row>
    <row r="988" spans="8:12" s="58" customFormat="1" ht="12.75">
      <c r="H988" s="57"/>
      <c r="L988" s="57"/>
    </row>
    <row r="989" spans="8:12" s="58" customFormat="1" ht="12.75">
      <c r="H989" s="57"/>
      <c r="L989" s="57"/>
    </row>
    <row r="990" spans="8:12" s="58" customFormat="1" ht="12.75">
      <c r="H990" s="57"/>
      <c r="L990" s="57"/>
    </row>
    <row r="991" spans="8:12" s="58" customFormat="1" ht="12.75">
      <c r="H991" s="57"/>
      <c r="L991" s="57"/>
    </row>
    <row r="992" spans="8:12" s="58" customFormat="1" ht="12.75">
      <c r="H992" s="57"/>
      <c r="L992" s="57"/>
    </row>
    <row r="993" spans="8:12" s="58" customFormat="1" ht="12.75">
      <c r="H993" s="57"/>
      <c r="L993" s="57"/>
    </row>
    <row r="994" spans="8:12" s="58" customFormat="1" ht="12.75">
      <c r="H994" s="57"/>
      <c r="L994" s="57"/>
    </row>
    <row r="995" spans="8:12" s="58" customFormat="1" ht="12.75">
      <c r="H995" s="57"/>
      <c r="L995" s="57"/>
    </row>
    <row r="996" spans="8:12" s="58" customFormat="1" ht="12.75">
      <c r="H996" s="57"/>
      <c r="L996" s="57"/>
    </row>
    <row r="997" spans="8:12" s="58" customFormat="1" ht="12.75">
      <c r="H997" s="57"/>
      <c r="L997" s="57"/>
    </row>
    <row r="998" spans="8:12" s="58" customFormat="1" ht="12.75">
      <c r="H998" s="57"/>
      <c r="L998" s="57"/>
    </row>
    <row r="999" spans="8:12" s="58" customFormat="1" ht="12.75">
      <c r="H999" s="57"/>
      <c r="L999" s="57"/>
    </row>
    <row r="1000" spans="8:12" s="58" customFormat="1" ht="12.75">
      <c r="H1000" s="57"/>
      <c r="L1000" s="57"/>
    </row>
    <row r="1001" spans="8:12" s="58" customFormat="1" ht="12.75">
      <c r="H1001" s="57"/>
      <c r="L1001" s="57"/>
    </row>
    <row r="1002" spans="8:12" s="58" customFormat="1" ht="12.75">
      <c r="H1002" s="57"/>
      <c r="L1002" s="57"/>
    </row>
    <row r="1003" spans="8:12" s="58" customFormat="1" ht="12.75">
      <c r="H1003" s="57"/>
      <c r="L1003" s="57"/>
    </row>
    <row r="1004" spans="8:12" s="58" customFormat="1" ht="12.75">
      <c r="H1004" s="57"/>
      <c r="L1004" s="57"/>
    </row>
    <row r="1005" spans="8:12" s="58" customFormat="1" ht="12.75">
      <c r="H1005" s="57"/>
      <c r="L1005" s="57"/>
    </row>
    <row r="1006" spans="8:12" s="58" customFormat="1" ht="12.75">
      <c r="H1006" s="57"/>
      <c r="L1006" s="57"/>
    </row>
    <row r="1007" spans="8:12" s="58" customFormat="1" ht="12.75">
      <c r="H1007" s="57"/>
      <c r="L1007" s="57"/>
    </row>
    <row r="1008" spans="8:12" s="58" customFormat="1" ht="12.75">
      <c r="H1008" s="57"/>
      <c r="L1008" s="57"/>
    </row>
    <row r="1009" spans="8:12" s="58" customFormat="1" ht="12.75">
      <c r="H1009" s="57"/>
      <c r="L1009" s="57"/>
    </row>
    <row r="1010" spans="8:12" s="58" customFormat="1" ht="12.75">
      <c r="H1010" s="57"/>
      <c r="L1010" s="57"/>
    </row>
    <row r="1011" spans="8:12" s="58" customFormat="1" ht="12.75">
      <c r="H1011" s="57"/>
      <c r="L1011" s="57"/>
    </row>
    <row r="1012" spans="8:12" s="58" customFormat="1" ht="12.75">
      <c r="H1012" s="57"/>
      <c r="L1012" s="57"/>
    </row>
    <row r="1013" spans="8:12" s="58" customFormat="1" ht="12.75">
      <c r="H1013" s="57"/>
      <c r="L1013" s="57"/>
    </row>
    <row r="1014" spans="8:12" s="58" customFormat="1" ht="12.75">
      <c r="H1014" s="57"/>
      <c r="L1014" s="57"/>
    </row>
    <row r="1015" spans="8:12" s="58" customFormat="1" ht="12.75">
      <c r="H1015" s="57"/>
      <c r="L1015" s="57"/>
    </row>
    <row r="1016" spans="8:12" s="58" customFormat="1" ht="12.75">
      <c r="H1016" s="57"/>
      <c r="L1016" s="57"/>
    </row>
    <row r="1017" spans="8:12" s="58" customFormat="1" ht="12.75">
      <c r="H1017" s="57"/>
      <c r="L1017" s="57"/>
    </row>
    <row r="1018" spans="8:12" s="58" customFormat="1" ht="12.75">
      <c r="H1018" s="57"/>
      <c r="L1018" s="57"/>
    </row>
    <row r="1019" spans="8:12" s="58" customFormat="1" ht="12.75">
      <c r="H1019" s="57"/>
      <c r="L1019" s="57"/>
    </row>
    <row r="1020" spans="8:12" s="58" customFormat="1" ht="12.75">
      <c r="H1020" s="57"/>
      <c r="L1020" s="57"/>
    </row>
    <row r="1021" spans="8:12" s="58" customFormat="1" ht="12.75">
      <c r="H1021" s="57"/>
      <c r="L1021" s="57"/>
    </row>
    <row r="1022" spans="8:12" s="58" customFormat="1" ht="12.75">
      <c r="H1022" s="57"/>
      <c r="L1022" s="57"/>
    </row>
    <row r="1023" spans="8:12" s="58" customFormat="1" ht="12.75">
      <c r="H1023" s="57"/>
      <c r="L1023" s="57"/>
    </row>
    <row r="1024" spans="8:12" s="58" customFormat="1" ht="12.75">
      <c r="H1024" s="57"/>
      <c r="L1024" s="57"/>
    </row>
    <row r="1025" spans="8:12" s="58" customFormat="1" ht="12.75">
      <c r="H1025" s="57"/>
      <c r="L1025" s="57"/>
    </row>
    <row r="1026" spans="8:12" s="58" customFormat="1" ht="12.75">
      <c r="H1026" s="57"/>
      <c r="L1026" s="57"/>
    </row>
    <row r="1027" spans="8:12" s="58" customFormat="1" ht="12.75">
      <c r="H1027" s="57"/>
      <c r="L1027" s="57"/>
    </row>
    <row r="1028" spans="8:12" s="58" customFormat="1" ht="12.75">
      <c r="H1028" s="57"/>
      <c r="L1028" s="57"/>
    </row>
    <row r="1029" spans="8:12" s="58" customFormat="1" ht="12.75">
      <c r="H1029" s="57"/>
      <c r="L1029" s="57"/>
    </row>
    <row r="1030" spans="8:12" s="58" customFormat="1" ht="12.75">
      <c r="H1030" s="57"/>
      <c r="L1030" s="57"/>
    </row>
    <row r="1031" spans="8:12" s="58" customFormat="1" ht="12.75">
      <c r="H1031" s="57"/>
      <c r="L1031" s="57"/>
    </row>
    <row r="1032" spans="8:12" s="58" customFormat="1" ht="12.75">
      <c r="H1032" s="57"/>
      <c r="L1032" s="57"/>
    </row>
    <row r="1033" spans="8:12" s="58" customFormat="1" ht="12.75">
      <c r="H1033" s="57"/>
      <c r="L1033" s="57"/>
    </row>
    <row r="1034" spans="8:12" s="58" customFormat="1" ht="12.75">
      <c r="H1034" s="57"/>
      <c r="L1034" s="57"/>
    </row>
    <row r="1035" spans="8:12" s="58" customFormat="1" ht="12.75">
      <c r="H1035" s="57"/>
      <c r="L1035" s="57"/>
    </row>
    <row r="1036" spans="8:12" s="58" customFormat="1" ht="12.75">
      <c r="H1036" s="57"/>
      <c r="L1036" s="57"/>
    </row>
    <row r="1037" spans="8:12" s="58" customFormat="1" ht="12.75">
      <c r="H1037" s="57"/>
      <c r="L1037" s="57"/>
    </row>
    <row r="1038" spans="8:12" s="58" customFormat="1" ht="12.75">
      <c r="H1038" s="57"/>
      <c r="L1038" s="57"/>
    </row>
    <row r="1039" spans="8:12" s="58" customFormat="1" ht="12.75">
      <c r="H1039" s="57"/>
      <c r="L1039" s="57"/>
    </row>
    <row r="1040" spans="8:12" s="58" customFormat="1" ht="12.75">
      <c r="H1040" s="57"/>
      <c r="L1040" s="57"/>
    </row>
    <row r="1041" spans="8:12" s="58" customFormat="1" ht="12.75">
      <c r="H1041" s="57"/>
      <c r="L1041" s="57"/>
    </row>
    <row r="1042" spans="8:12" s="58" customFormat="1" ht="12.75">
      <c r="H1042" s="57"/>
      <c r="L1042" s="57"/>
    </row>
    <row r="1043" spans="8:12" s="58" customFormat="1" ht="12.75">
      <c r="H1043" s="57"/>
      <c r="L1043" s="57"/>
    </row>
    <row r="1044" spans="8:12" s="58" customFormat="1" ht="12.75">
      <c r="H1044" s="57"/>
      <c r="L1044" s="57"/>
    </row>
    <row r="1045" spans="8:12" s="58" customFormat="1" ht="12.75">
      <c r="H1045" s="57"/>
      <c r="L1045" s="57"/>
    </row>
    <row r="1046" spans="8:12" s="58" customFormat="1" ht="12.75">
      <c r="H1046" s="57"/>
      <c r="L1046" s="57"/>
    </row>
    <row r="1047" spans="8:12" s="58" customFormat="1" ht="12.75">
      <c r="H1047" s="57"/>
      <c r="L1047" s="57"/>
    </row>
    <row r="1048" spans="8:12" s="58" customFormat="1" ht="12.75">
      <c r="H1048" s="57"/>
      <c r="L1048" s="57"/>
    </row>
    <row r="1049" spans="8:12" s="58" customFormat="1" ht="12.75">
      <c r="H1049" s="57"/>
      <c r="L1049" s="57"/>
    </row>
    <row r="1050" spans="8:12" s="58" customFormat="1" ht="12.75">
      <c r="H1050" s="57"/>
      <c r="L1050" s="57"/>
    </row>
    <row r="1051" spans="8:12" s="58" customFormat="1" ht="12.75">
      <c r="H1051" s="57"/>
      <c r="L1051" s="57"/>
    </row>
    <row r="1052" spans="8:12" s="58" customFormat="1" ht="12.75">
      <c r="H1052" s="57"/>
      <c r="L1052" s="57"/>
    </row>
    <row r="1053" spans="8:12" s="58" customFormat="1" ht="12.75">
      <c r="H1053" s="57"/>
      <c r="L1053" s="57"/>
    </row>
    <row r="1054" spans="8:12" s="58" customFormat="1" ht="12.75">
      <c r="H1054" s="57"/>
      <c r="L1054" s="57"/>
    </row>
    <row r="1055" spans="8:12" s="58" customFormat="1" ht="12.75">
      <c r="H1055" s="57"/>
      <c r="L1055" s="57"/>
    </row>
    <row r="1056" spans="8:12" s="58" customFormat="1" ht="12.75">
      <c r="H1056" s="57"/>
      <c r="L1056" s="57"/>
    </row>
    <row r="1057" spans="8:12" s="58" customFormat="1" ht="12.75">
      <c r="H1057" s="57"/>
      <c r="L1057" s="57"/>
    </row>
    <row r="1058" spans="8:12" s="58" customFormat="1" ht="12.75">
      <c r="H1058" s="57"/>
      <c r="L1058" s="57"/>
    </row>
    <row r="1059" spans="8:12" s="58" customFormat="1" ht="12.75">
      <c r="H1059" s="57"/>
      <c r="L1059" s="57"/>
    </row>
    <row r="1060" spans="8:12" s="58" customFormat="1" ht="12.75">
      <c r="H1060" s="57"/>
      <c r="L1060" s="57"/>
    </row>
    <row r="1061" spans="8:12" s="58" customFormat="1" ht="12.75">
      <c r="H1061" s="57"/>
      <c r="L1061" s="57"/>
    </row>
    <row r="1062" spans="8:12" s="58" customFormat="1" ht="12.75">
      <c r="H1062" s="57"/>
      <c r="L1062" s="57"/>
    </row>
    <row r="1063" spans="8:12" s="58" customFormat="1" ht="12.75">
      <c r="H1063" s="57"/>
      <c r="L1063" s="57"/>
    </row>
    <row r="1064" spans="8:12" s="58" customFormat="1" ht="12.75">
      <c r="H1064" s="57"/>
      <c r="L1064" s="57"/>
    </row>
    <row r="1065" spans="8:12" s="58" customFormat="1" ht="12.75">
      <c r="H1065" s="57"/>
      <c r="L1065" s="57"/>
    </row>
    <row r="1066" spans="8:12" s="58" customFormat="1" ht="12.75">
      <c r="H1066" s="57"/>
      <c r="L1066" s="57"/>
    </row>
    <row r="1067" spans="8:12" s="58" customFormat="1" ht="12.75">
      <c r="H1067" s="57"/>
      <c r="L1067" s="57"/>
    </row>
    <row r="1068" spans="8:12" s="58" customFormat="1" ht="12.75">
      <c r="H1068" s="57"/>
      <c r="L1068" s="57"/>
    </row>
    <row r="1069" spans="8:12" s="58" customFormat="1" ht="12.75">
      <c r="H1069" s="57"/>
      <c r="L1069" s="57"/>
    </row>
    <row r="1070" spans="8:12" s="58" customFormat="1" ht="12.75">
      <c r="H1070" s="57"/>
      <c r="L1070" s="57"/>
    </row>
    <row r="1071" spans="8:12" s="58" customFormat="1" ht="12.75">
      <c r="H1071" s="57"/>
      <c r="L1071" s="57"/>
    </row>
    <row r="1072" spans="8:12" s="58" customFormat="1" ht="12.75">
      <c r="H1072" s="57"/>
      <c r="L1072" s="57"/>
    </row>
    <row r="1073" spans="8:12" s="58" customFormat="1" ht="12.75">
      <c r="H1073" s="57"/>
      <c r="L1073" s="57"/>
    </row>
    <row r="1074" spans="8:12" s="58" customFormat="1" ht="12.75">
      <c r="H1074" s="57"/>
      <c r="L1074" s="57"/>
    </row>
    <row r="1075" spans="8:12" s="58" customFormat="1" ht="12.75">
      <c r="H1075" s="57"/>
      <c r="L1075" s="57"/>
    </row>
    <row r="1076" spans="8:12" s="58" customFormat="1" ht="12.75">
      <c r="H1076" s="57"/>
      <c r="L1076" s="57"/>
    </row>
    <row r="1077" spans="8:12" s="58" customFormat="1" ht="12.75">
      <c r="H1077" s="57"/>
      <c r="L1077" s="57"/>
    </row>
    <row r="1078" spans="8:12" s="58" customFormat="1" ht="12.75">
      <c r="H1078" s="57"/>
      <c r="L1078" s="57"/>
    </row>
    <row r="1079" spans="8:12" s="58" customFormat="1" ht="12.75">
      <c r="H1079" s="57"/>
      <c r="L1079" s="57"/>
    </row>
    <row r="1080" spans="8:12" s="58" customFormat="1" ht="12.75">
      <c r="H1080" s="57"/>
      <c r="L1080" s="57"/>
    </row>
    <row r="1081" spans="8:12" s="58" customFormat="1" ht="12.75">
      <c r="H1081" s="57"/>
      <c r="L1081" s="57"/>
    </row>
    <row r="1082" spans="8:12" s="58" customFormat="1" ht="12.75">
      <c r="H1082" s="57"/>
      <c r="L1082" s="57"/>
    </row>
    <row r="1083" spans="8:12" s="58" customFormat="1" ht="12.75">
      <c r="H1083" s="57"/>
      <c r="L1083" s="57"/>
    </row>
    <row r="1084" spans="8:12" s="58" customFormat="1" ht="12.75">
      <c r="H1084" s="57"/>
      <c r="L1084" s="57"/>
    </row>
    <row r="1085" spans="8:12" s="58" customFormat="1" ht="12.75">
      <c r="H1085" s="57"/>
      <c r="L1085" s="57"/>
    </row>
    <row r="1086" spans="8:12" s="58" customFormat="1" ht="12.75">
      <c r="H1086" s="57"/>
      <c r="L1086" s="57"/>
    </row>
    <row r="1087" spans="8:12" s="58" customFormat="1" ht="12.75">
      <c r="H1087" s="57"/>
      <c r="L1087" s="57"/>
    </row>
    <row r="1088" spans="8:12" s="58" customFormat="1" ht="12.75">
      <c r="H1088" s="57"/>
      <c r="L1088" s="57"/>
    </row>
    <row r="1089" spans="8:12" s="58" customFormat="1" ht="12.75">
      <c r="H1089" s="57"/>
      <c r="L1089" s="57"/>
    </row>
    <row r="1090" spans="8:12" s="58" customFormat="1" ht="12.75">
      <c r="H1090" s="57"/>
      <c r="L1090" s="57"/>
    </row>
    <row r="1091" spans="8:12" s="58" customFormat="1" ht="12.75">
      <c r="H1091" s="57"/>
      <c r="L1091" s="57"/>
    </row>
    <row r="1092" spans="8:12" s="58" customFormat="1" ht="12.75">
      <c r="H1092" s="57"/>
      <c r="L1092" s="57"/>
    </row>
    <row r="1093" spans="8:12" s="58" customFormat="1" ht="12.75">
      <c r="H1093" s="57"/>
      <c r="L1093" s="57"/>
    </row>
    <row r="1094" spans="8:12" s="58" customFormat="1" ht="12.75">
      <c r="H1094" s="57"/>
      <c r="L1094" s="57"/>
    </row>
    <row r="1095" spans="8:12" s="58" customFormat="1" ht="12.75">
      <c r="H1095" s="57"/>
      <c r="L1095" s="57"/>
    </row>
    <row r="1096" spans="8:12" s="58" customFormat="1" ht="12.75">
      <c r="H1096" s="57"/>
      <c r="L1096" s="57"/>
    </row>
    <row r="1097" spans="8:12" s="58" customFormat="1" ht="12.75">
      <c r="H1097" s="57"/>
      <c r="L1097" s="57"/>
    </row>
    <row r="1098" spans="8:12" s="58" customFormat="1" ht="12.75">
      <c r="H1098" s="57"/>
      <c r="L1098" s="57"/>
    </row>
    <row r="1099" spans="8:12" s="58" customFormat="1" ht="12.75">
      <c r="H1099" s="57"/>
      <c r="L1099" s="57"/>
    </row>
    <row r="1100" spans="8:12" s="58" customFormat="1" ht="12.75">
      <c r="H1100" s="57"/>
      <c r="L1100" s="57"/>
    </row>
    <row r="1101" spans="8:12" s="58" customFormat="1" ht="12.75">
      <c r="H1101" s="57"/>
      <c r="L1101" s="57"/>
    </row>
    <row r="1102" spans="8:12" s="58" customFormat="1" ht="12.75">
      <c r="H1102" s="57"/>
      <c r="L1102" s="57"/>
    </row>
    <row r="1103" spans="8:12" s="58" customFormat="1" ht="12.75">
      <c r="H1103" s="57"/>
      <c r="L1103" s="57"/>
    </row>
    <row r="1104" spans="8:12" s="58" customFormat="1" ht="12.75">
      <c r="H1104" s="57"/>
      <c r="L1104" s="57"/>
    </row>
    <row r="1105" spans="8:12" s="58" customFormat="1" ht="12.75">
      <c r="H1105" s="57"/>
      <c r="L1105" s="57"/>
    </row>
    <row r="1106" spans="8:12" s="58" customFormat="1" ht="12.75">
      <c r="H1106" s="57"/>
      <c r="L1106" s="57"/>
    </row>
    <row r="1107" spans="8:12" s="58" customFormat="1" ht="12.75">
      <c r="H1107" s="57"/>
      <c r="L1107" s="57"/>
    </row>
    <row r="1108" spans="8:12" s="58" customFormat="1" ht="12.75">
      <c r="H1108" s="57"/>
      <c r="L1108" s="57"/>
    </row>
    <row r="1109" spans="8:12" s="58" customFormat="1" ht="12.75">
      <c r="H1109" s="57"/>
      <c r="L1109" s="57"/>
    </row>
    <row r="1110" spans="8:12" s="58" customFormat="1" ht="12.75">
      <c r="H1110" s="57"/>
      <c r="L1110" s="57"/>
    </row>
    <row r="1111" spans="8:12" s="58" customFormat="1" ht="12.75">
      <c r="H1111" s="57"/>
      <c r="L1111" s="57"/>
    </row>
    <row r="1112" spans="8:12" s="58" customFormat="1" ht="12.75">
      <c r="H1112" s="57"/>
      <c r="L1112" s="57"/>
    </row>
    <row r="1113" spans="8:12" s="58" customFormat="1" ht="12.75">
      <c r="H1113" s="57"/>
      <c r="L1113" s="57"/>
    </row>
    <row r="1114" spans="8:12" s="58" customFormat="1" ht="12.75">
      <c r="H1114" s="57"/>
      <c r="L1114" s="57"/>
    </row>
    <row r="1115" spans="8:12" s="58" customFormat="1" ht="12.75">
      <c r="H1115" s="57"/>
      <c r="L1115" s="57"/>
    </row>
    <row r="1116" spans="8:12" s="58" customFormat="1" ht="12.75">
      <c r="H1116" s="57"/>
      <c r="L1116" s="57"/>
    </row>
    <row r="1117" spans="8:12" s="58" customFormat="1" ht="12.75">
      <c r="H1117" s="57"/>
      <c r="L1117" s="57"/>
    </row>
    <row r="1118" spans="8:12" s="58" customFormat="1" ht="12.75">
      <c r="H1118" s="57"/>
      <c r="L1118" s="57"/>
    </row>
    <row r="1119" spans="8:12" s="58" customFormat="1" ht="12.75">
      <c r="H1119" s="57"/>
      <c r="L1119" s="57"/>
    </row>
    <row r="1120" spans="8:12" s="58" customFormat="1" ht="12.75">
      <c r="H1120" s="57"/>
      <c r="L1120" s="57"/>
    </row>
    <row r="1121" spans="8:12" s="58" customFormat="1" ht="12.75">
      <c r="H1121" s="57"/>
      <c r="L1121" s="57"/>
    </row>
    <row r="1122" spans="8:12" s="58" customFormat="1" ht="12.75">
      <c r="H1122" s="57"/>
      <c r="L1122" s="57"/>
    </row>
    <row r="1123" spans="8:12" s="58" customFormat="1" ht="12.75">
      <c r="H1123" s="57"/>
      <c r="L1123" s="57"/>
    </row>
    <row r="1124" spans="8:12" s="58" customFormat="1" ht="12.75">
      <c r="H1124" s="57"/>
      <c r="L1124" s="57"/>
    </row>
    <row r="1125" spans="8:12" s="58" customFormat="1" ht="12.75">
      <c r="H1125" s="57"/>
      <c r="L1125" s="57"/>
    </row>
    <row r="1126" spans="8:12" s="58" customFormat="1" ht="12.75">
      <c r="H1126" s="57"/>
      <c r="L1126" s="57"/>
    </row>
    <row r="1127" spans="8:12" s="58" customFormat="1" ht="12.75">
      <c r="H1127" s="57"/>
      <c r="L1127" s="57"/>
    </row>
    <row r="1128" spans="8:12" s="58" customFormat="1" ht="12.75">
      <c r="H1128" s="57"/>
      <c r="L1128" s="57"/>
    </row>
    <row r="1129" spans="8:12" s="58" customFormat="1" ht="12.75">
      <c r="H1129" s="57"/>
      <c r="L1129" s="57"/>
    </row>
    <row r="1130" spans="8:12" s="58" customFormat="1" ht="12.75">
      <c r="H1130" s="57"/>
      <c r="L1130" s="57"/>
    </row>
    <row r="1131" spans="8:12" s="58" customFormat="1" ht="12.75">
      <c r="H1131" s="57"/>
      <c r="L1131" s="57"/>
    </row>
    <row r="1132" spans="8:12" s="58" customFormat="1" ht="12.75">
      <c r="H1132" s="57"/>
      <c r="L1132" s="57"/>
    </row>
    <row r="1133" spans="8:12" s="58" customFormat="1" ht="12.75">
      <c r="H1133" s="57"/>
      <c r="L1133" s="57"/>
    </row>
    <row r="1134" spans="8:12" s="58" customFormat="1" ht="12.75">
      <c r="H1134" s="57"/>
      <c r="L1134" s="57"/>
    </row>
    <row r="1135" spans="8:12" s="58" customFormat="1" ht="12.75">
      <c r="H1135" s="57"/>
      <c r="L1135" s="57"/>
    </row>
    <row r="1136" spans="8:12" s="58" customFormat="1" ht="12.75">
      <c r="H1136" s="57"/>
      <c r="L1136" s="57"/>
    </row>
    <row r="1137" spans="8:12" s="58" customFormat="1" ht="12.75">
      <c r="H1137" s="57"/>
      <c r="L1137" s="57"/>
    </row>
    <row r="1138" spans="8:12" s="58" customFormat="1" ht="12.75">
      <c r="H1138" s="57"/>
      <c r="L1138" s="57"/>
    </row>
    <row r="1139" spans="8:12" s="58" customFormat="1" ht="12.75">
      <c r="H1139" s="57"/>
      <c r="L1139" s="57"/>
    </row>
    <row r="1140" spans="8:12" s="58" customFormat="1" ht="12.75">
      <c r="H1140" s="57"/>
      <c r="L1140" s="57"/>
    </row>
    <row r="1141" spans="8:12" s="58" customFormat="1" ht="12.75">
      <c r="H1141" s="57"/>
      <c r="L1141" s="57"/>
    </row>
    <row r="1142" spans="8:12" s="58" customFormat="1" ht="12.75">
      <c r="H1142" s="57"/>
      <c r="L1142" s="57"/>
    </row>
    <row r="1143" spans="8:12" s="58" customFormat="1" ht="12.75">
      <c r="H1143" s="57"/>
      <c r="L1143" s="57"/>
    </row>
    <row r="1144" spans="8:12" s="58" customFormat="1" ht="12.75">
      <c r="H1144" s="57"/>
      <c r="L1144" s="57"/>
    </row>
    <row r="1145" spans="8:12" s="58" customFormat="1" ht="12.75">
      <c r="H1145" s="57"/>
      <c r="L1145" s="57"/>
    </row>
    <row r="1146" spans="8:12" s="58" customFormat="1" ht="12.75">
      <c r="H1146" s="57"/>
      <c r="L1146" s="57"/>
    </row>
    <row r="1147" spans="8:12" s="58" customFormat="1" ht="12.75">
      <c r="H1147" s="57"/>
      <c r="L1147" s="57"/>
    </row>
    <row r="1148" spans="8:12" s="58" customFormat="1" ht="12.75">
      <c r="H1148" s="57"/>
      <c r="L1148" s="57"/>
    </row>
    <row r="1149" spans="8:12" s="58" customFormat="1" ht="12.75">
      <c r="H1149" s="57"/>
      <c r="L1149" s="57"/>
    </row>
    <row r="1150" spans="8:12" s="58" customFormat="1" ht="12.75">
      <c r="H1150" s="57"/>
      <c r="L1150" s="57"/>
    </row>
    <row r="1151" spans="8:12" s="58" customFormat="1" ht="12.75">
      <c r="H1151" s="57"/>
      <c r="L1151" s="57"/>
    </row>
    <row r="1152" spans="8:12" s="58" customFormat="1" ht="12.75">
      <c r="H1152" s="57"/>
      <c r="L1152" s="57"/>
    </row>
    <row r="1153" spans="8:12" s="58" customFormat="1" ht="12.75">
      <c r="H1153" s="57"/>
      <c r="L1153" s="57"/>
    </row>
    <row r="1154" spans="8:12" s="58" customFormat="1" ht="12.75">
      <c r="H1154" s="57"/>
      <c r="L1154" s="57"/>
    </row>
    <row r="1155" spans="8:12" s="58" customFormat="1" ht="12.75">
      <c r="H1155" s="57"/>
      <c r="L1155" s="57"/>
    </row>
    <row r="1156" spans="8:12" s="58" customFormat="1" ht="12.75">
      <c r="H1156" s="57"/>
      <c r="L1156" s="57"/>
    </row>
    <row r="1157" spans="8:12" s="58" customFormat="1" ht="12.75">
      <c r="H1157" s="57"/>
      <c r="L1157" s="57"/>
    </row>
    <row r="1158" spans="8:12" s="58" customFormat="1" ht="12.75">
      <c r="H1158" s="57"/>
      <c r="L1158" s="57"/>
    </row>
    <row r="1159" spans="8:12" s="58" customFormat="1" ht="12.75">
      <c r="H1159" s="57"/>
      <c r="L1159" s="57"/>
    </row>
    <row r="1160" spans="8:12" s="58" customFormat="1" ht="12.75">
      <c r="H1160" s="57"/>
      <c r="L1160" s="57"/>
    </row>
    <row r="1161" spans="8:12" s="58" customFormat="1" ht="12.75">
      <c r="H1161" s="57"/>
      <c r="L1161" s="57"/>
    </row>
    <row r="1162" spans="8:12" s="58" customFormat="1" ht="12.75">
      <c r="H1162" s="57"/>
      <c r="L1162" s="57"/>
    </row>
    <row r="1163" spans="8:12" s="58" customFormat="1" ht="12.75">
      <c r="H1163" s="57"/>
      <c r="L1163" s="57"/>
    </row>
    <row r="1164" spans="8:12" s="58" customFormat="1" ht="12.75">
      <c r="H1164" s="57"/>
      <c r="L1164" s="57"/>
    </row>
    <row r="1165" spans="8:12" s="58" customFormat="1" ht="12.75">
      <c r="H1165" s="57"/>
      <c r="L1165" s="57"/>
    </row>
    <row r="1166" spans="8:12" s="58" customFormat="1" ht="12.75">
      <c r="H1166" s="57"/>
      <c r="L1166" s="57"/>
    </row>
    <row r="1167" spans="8:12" s="58" customFormat="1" ht="12.75">
      <c r="H1167" s="57"/>
      <c r="L1167" s="57"/>
    </row>
    <row r="1168" spans="8:12" s="58" customFormat="1" ht="12.75">
      <c r="H1168" s="57"/>
      <c r="L1168" s="57"/>
    </row>
    <row r="1169" spans="8:12" s="58" customFormat="1" ht="12.75">
      <c r="H1169" s="57"/>
      <c r="L1169" s="57"/>
    </row>
    <row r="1170" spans="8:12" s="58" customFormat="1" ht="12.75">
      <c r="H1170" s="57"/>
      <c r="L1170" s="57"/>
    </row>
    <row r="1171" spans="8:12" s="58" customFormat="1" ht="12.75">
      <c r="H1171" s="57"/>
      <c r="L1171" s="57"/>
    </row>
    <row r="1172" spans="8:12" s="58" customFormat="1" ht="12.75">
      <c r="H1172" s="57"/>
      <c r="L1172" s="57"/>
    </row>
    <row r="1173" spans="8:12" s="58" customFormat="1" ht="12.75">
      <c r="H1173" s="57"/>
      <c r="L1173" s="57"/>
    </row>
    <row r="1174" spans="8:12" s="58" customFormat="1" ht="12.75">
      <c r="H1174" s="57"/>
      <c r="L1174" s="57"/>
    </row>
    <row r="1175" spans="8:12" s="58" customFormat="1" ht="12.75">
      <c r="H1175" s="57"/>
      <c r="L1175" s="57"/>
    </row>
    <row r="1176" spans="8:12" s="58" customFormat="1" ht="12.75">
      <c r="H1176" s="57"/>
      <c r="L1176" s="57"/>
    </row>
    <row r="1177" spans="8:12" s="58" customFormat="1" ht="12.75">
      <c r="H1177" s="57"/>
      <c r="L1177" s="57"/>
    </row>
    <row r="1178" spans="8:12" s="58" customFormat="1" ht="12.75">
      <c r="H1178" s="57"/>
      <c r="L1178" s="57"/>
    </row>
    <row r="1179" spans="8:12" s="58" customFormat="1" ht="12.75">
      <c r="H1179" s="57"/>
      <c r="L1179" s="57"/>
    </row>
    <row r="1180" spans="8:12" s="58" customFormat="1" ht="12.75">
      <c r="H1180" s="57"/>
      <c r="L1180" s="57"/>
    </row>
    <row r="1181" spans="8:12" s="58" customFormat="1" ht="12.75">
      <c r="H1181" s="57"/>
      <c r="L1181" s="57"/>
    </row>
    <row r="1182" spans="8:12" s="58" customFormat="1" ht="12.75">
      <c r="H1182" s="57"/>
      <c r="L1182" s="57"/>
    </row>
    <row r="1183" spans="8:12" s="58" customFormat="1" ht="12.75">
      <c r="H1183" s="57"/>
      <c r="L1183" s="57"/>
    </row>
    <row r="1184" spans="8:12" s="58" customFormat="1" ht="12.75">
      <c r="H1184" s="57"/>
      <c r="L1184" s="57"/>
    </row>
    <row r="1185" spans="8:12" s="58" customFormat="1" ht="12.75">
      <c r="H1185" s="57"/>
      <c r="L1185" s="57"/>
    </row>
    <row r="1186" spans="8:12" s="58" customFormat="1" ht="12.75">
      <c r="H1186" s="57"/>
      <c r="L1186" s="57"/>
    </row>
    <row r="1187" spans="8:12" s="58" customFormat="1" ht="12.75">
      <c r="H1187" s="57"/>
      <c r="L1187" s="57"/>
    </row>
    <row r="1188" spans="8:12" s="58" customFormat="1" ht="12.75">
      <c r="H1188" s="57"/>
      <c r="L1188" s="57"/>
    </row>
    <row r="1189" spans="8:12" s="58" customFormat="1" ht="12.75">
      <c r="H1189" s="57"/>
      <c r="L1189" s="57"/>
    </row>
    <row r="1190" spans="8:12" s="58" customFormat="1" ht="12.75">
      <c r="H1190" s="57"/>
      <c r="L1190" s="57"/>
    </row>
    <row r="1191" spans="8:12" s="58" customFormat="1" ht="12.75">
      <c r="H1191" s="57"/>
      <c r="L1191" s="57"/>
    </row>
    <row r="1192" spans="8:12" s="58" customFormat="1" ht="12.75">
      <c r="H1192" s="57"/>
      <c r="L1192" s="57"/>
    </row>
    <row r="1193" spans="8:12" s="58" customFormat="1" ht="12.75">
      <c r="H1193" s="57"/>
      <c r="L1193" s="57"/>
    </row>
    <row r="1194" spans="8:12" s="58" customFormat="1" ht="12.75">
      <c r="H1194" s="57"/>
      <c r="L1194" s="57"/>
    </row>
    <row r="1195" spans="8:12" s="58" customFormat="1" ht="12.75">
      <c r="H1195" s="57"/>
      <c r="L1195" s="57"/>
    </row>
    <row r="1196" spans="8:12" s="58" customFormat="1" ht="12.75">
      <c r="H1196" s="57"/>
      <c r="L1196" s="57"/>
    </row>
    <row r="1197" spans="8:12" s="58" customFormat="1" ht="12.75">
      <c r="H1197" s="57"/>
      <c r="L1197" s="57"/>
    </row>
    <row r="1198" spans="8:12" s="58" customFormat="1" ht="12.75">
      <c r="H1198" s="57"/>
      <c r="L1198" s="57"/>
    </row>
    <row r="1199" spans="8:12" s="58" customFormat="1" ht="12.75">
      <c r="H1199" s="57"/>
      <c r="L1199" s="57"/>
    </row>
    <row r="1200" spans="8:12" s="58" customFormat="1" ht="12.75">
      <c r="H1200" s="57"/>
      <c r="L1200" s="57"/>
    </row>
    <row r="1201" spans="8:12" s="58" customFormat="1" ht="12.75">
      <c r="H1201" s="57"/>
      <c r="L1201" s="57"/>
    </row>
    <row r="1202" spans="8:12" s="58" customFormat="1" ht="12.75">
      <c r="H1202" s="57"/>
      <c r="L1202" s="57"/>
    </row>
    <row r="1203" spans="8:12" s="58" customFormat="1" ht="12.75">
      <c r="H1203" s="57"/>
      <c r="L1203" s="57"/>
    </row>
    <row r="1204" spans="8:12" s="58" customFormat="1" ht="12.75">
      <c r="H1204" s="57"/>
      <c r="L1204" s="57"/>
    </row>
    <row r="1205" spans="8:12" s="58" customFormat="1" ht="12.75">
      <c r="H1205" s="57"/>
      <c r="L1205" s="57"/>
    </row>
    <row r="1206" spans="8:12" s="58" customFormat="1" ht="12.75">
      <c r="H1206" s="57"/>
      <c r="L1206" s="57"/>
    </row>
    <row r="1207" spans="8:12" s="58" customFormat="1" ht="12.75">
      <c r="H1207" s="57"/>
      <c r="L1207" s="57"/>
    </row>
    <row r="1208" spans="8:12" s="58" customFormat="1" ht="12.75">
      <c r="H1208" s="57"/>
      <c r="L1208" s="57"/>
    </row>
    <row r="1209" spans="8:12" s="58" customFormat="1" ht="12.75">
      <c r="H1209" s="57"/>
      <c r="L1209" s="57"/>
    </row>
    <row r="1210" spans="8:12" s="58" customFormat="1" ht="12.75">
      <c r="H1210" s="57"/>
      <c r="L1210" s="57"/>
    </row>
    <row r="1211" spans="8:12" s="58" customFormat="1" ht="12.75">
      <c r="H1211" s="57"/>
      <c r="L1211" s="57"/>
    </row>
    <row r="1212" spans="8:12" s="58" customFormat="1" ht="12.75">
      <c r="H1212" s="57"/>
      <c r="L1212" s="57"/>
    </row>
    <row r="1213" spans="8:12" s="58" customFormat="1" ht="12.75">
      <c r="H1213" s="57"/>
      <c r="L1213" s="57"/>
    </row>
    <row r="1214" spans="8:12" s="58" customFormat="1" ht="12.75">
      <c r="H1214" s="57"/>
      <c r="L1214" s="57"/>
    </row>
    <row r="1215" spans="8:12" s="58" customFormat="1" ht="12.75">
      <c r="H1215" s="57"/>
      <c r="L1215" s="57"/>
    </row>
    <row r="1216" spans="8:12" s="58" customFormat="1" ht="12.75">
      <c r="H1216" s="57"/>
      <c r="L1216" s="57"/>
    </row>
    <row r="1217" spans="8:12" s="58" customFormat="1" ht="12.75">
      <c r="H1217" s="57"/>
      <c r="L1217" s="57"/>
    </row>
    <row r="1218" spans="8:12" s="58" customFormat="1" ht="12.75">
      <c r="H1218" s="57"/>
      <c r="L1218" s="57"/>
    </row>
    <row r="1219" spans="8:12" s="58" customFormat="1" ht="12.75">
      <c r="H1219" s="57"/>
      <c r="L1219" s="57"/>
    </row>
    <row r="1220" spans="8:12" s="58" customFormat="1" ht="12.75">
      <c r="H1220" s="57"/>
      <c r="L1220" s="57"/>
    </row>
    <row r="1221" spans="8:12" s="58" customFormat="1" ht="12.75">
      <c r="H1221" s="57"/>
      <c r="L1221" s="57"/>
    </row>
    <row r="1222" spans="8:12" s="58" customFormat="1" ht="12.75">
      <c r="H1222" s="57"/>
      <c r="L1222" s="57"/>
    </row>
    <row r="1223" spans="8:12" s="58" customFormat="1" ht="12.75">
      <c r="H1223" s="57"/>
      <c r="L1223" s="57"/>
    </row>
    <row r="1224" spans="8:12" s="58" customFormat="1" ht="12.75">
      <c r="H1224" s="57"/>
      <c r="L1224" s="57"/>
    </row>
    <row r="1225" spans="8:12" s="58" customFormat="1" ht="12.75">
      <c r="H1225" s="57"/>
      <c r="L1225" s="57"/>
    </row>
    <row r="1226" spans="8:12" s="58" customFormat="1" ht="12.75">
      <c r="H1226" s="57"/>
      <c r="L1226" s="57"/>
    </row>
    <row r="1227" spans="8:12" s="58" customFormat="1" ht="12.75">
      <c r="H1227" s="57"/>
      <c r="L1227" s="57"/>
    </row>
    <row r="1228" spans="8:12" s="58" customFormat="1" ht="12.75">
      <c r="H1228" s="57"/>
      <c r="L1228" s="57"/>
    </row>
    <row r="1229" spans="8:12" s="58" customFormat="1" ht="12.75">
      <c r="H1229" s="57"/>
      <c r="L1229" s="57"/>
    </row>
    <row r="1230" spans="8:12" s="58" customFormat="1" ht="12.75">
      <c r="H1230" s="57"/>
      <c r="L1230" s="57"/>
    </row>
    <row r="1231" spans="8:12" s="58" customFormat="1" ht="12.75">
      <c r="H1231" s="57"/>
      <c r="L1231" s="57"/>
    </row>
    <row r="1232" spans="8:12" s="58" customFormat="1" ht="12.75">
      <c r="H1232" s="57"/>
      <c r="L1232" s="57"/>
    </row>
    <row r="1233" spans="8:12" s="58" customFormat="1" ht="12.75">
      <c r="H1233" s="57"/>
      <c r="L1233" s="57"/>
    </row>
    <row r="1234" spans="8:12" s="58" customFormat="1" ht="12.75">
      <c r="H1234" s="57"/>
      <c r="L1234" s="57"/>
    </row>
    <row r="1235" spans="8:12" s="58" customFormat="1" ht="12.75">
      <c r="H1235" s="57"/>
      <c r="L1235" s="57"/>
    </row>
    <row r="1236" spans="8:12" s="58" customFormat="1" ht="12.75">
      <c r="H1236" s="57"/>
      <c r="L1236" s="57"/>
    </row>
    <row r="1237" spans="8:12" s="58" customFormat="1" ht="12.75">
      <c r="H1237" s="57"/>
      <c r="L1237" s="57"/>
    </row>
    <row r="1238" spans="8:12" s="58" customFormat="1" ht="12.75">
      <c r="H1238" s="57"/>
      <c r="L1238" s="57"/>
    </row>
    <row r="1239" spans="8:12" s="58" customFormat="1" ht="12.75">
      <c r="H1239" s="57"/>
      <c r="L1239" s="57"/>
    </row>
    <row r="1240" spans="8:12" s="58" customFormat="1" ht="12.75">
      <c r="H1240" s="57"/>
      <c r="L1240" s="57"/>
    </row>
    <row r="1241" spans="8:12" s="58" customFormat="1" ht="12.75">
      <c r="H1241" s="57"/>
      <c r="L1241" s="57"/>
    </row>
    <row r="1242" spans="8:12" s="58" customFormat="1" ht="12.75">
      <c r="H1242" s="57"/>
      <c r="L1242" s="57"/>
    </row>
    <row r="1243" spans="8:12" s="58" customFormat="1" ht="12.75">
      <c r="H1243" s="57"/>
      <c r="L1243" s="57"/>
    </row>
    <row r="1244" spans="8:12" s="58" customFormat="1" ht="12.75">
      <c r="H1244" s="57"/>
      <c r="L1244" s="57"/>
    </row>
    <row r="1245" spans="8:12" s="58" customFormat="1" ht="12.75">
      <c r="H1245" s="57"/>
      <c r="L1245" s="57"/>
    </row>
    <row r="1246" spans="8:12" s="58" customFormat="1" ht="12.75">
      <c r="H1246" s="57"/>
      <c r="L1246" s="57"/>
    </row>
    <row r="1247" spans="8:12" s="58" customFormat="1" ht="12.75">
      <c r="H1247" s="57"/>
      <c r="L1247" s="57"/>
    </row>
    <row r="1248" spans="8:12" s="58" customFormat="1" ht="12.75">
      <c r="H1248" s="57"/>
      <c r="L1248" s="57"/>
    </row>
    <row r="1249" spans="8:12" s="58" customFormat="1" ht="12.75">
      <c r="H1249" s="57"/>
      <c r="L1249" s="57"/>
    </row>
    <row r="1250" spans="8:12" s="58" customFormat="1" ht="12.75">
      <c r="H1250" s="57"/>
      <c r="L1250" s="57"/>
    </row>
    <row r="1251" spans="8:12" s="58" customFormat="1" ht="12.75">
      <c r="H1251" s="57"/>
      <c r="L1251" s="57"/>
    </row>
    <row r="1252" spans="8:12" s="58" customFormat="1" ht="12.75">
      <c r="H1252" s="57"/>
      <c r="L1252" s="57"/>
    </row>
    <row r="1253" spans="8:12" s="58" customFormat="1" ht="12.75">
      <c r="H1253" s="57"/>
      <c r="L1253" s="57"/>
    </row>
    <row r="1254" spans="8:12" s="58" customFormat="1" ht="12.75">
      <c r="H1254" s="57"/>
      <c r="L1254" s="57"/>
    </row>
    <row r="1255" spans="8:12" s="58" customFormat="1" ht="12.75">
      <c r="H1255" s="57"/>
      <c r="L1255" s="57"/>
    </row>
    <row r="1256" spans="8:12" s="58" customFormat="1" ht="12.75">
      <c r="H1256" s="57"/>
      <c r="L1256" s="57"/>
    </row>
    <row r="1257" spans="8:12" s="58" customFormat="1" ht="12.75">
      <c r="H1257" s="57"/>
      <c r="L1257" s="57"/>
    </row>
    <row r="1258" spans="8:12" s="58" customFormat="1" ht="12.75">
      <c r="H1258" s="57"/>
      <c r="L1258" s="57"/>
    </row>
    <row r="1259" spans="8:12" s="58" customFormat="1" ht="12.75">
      <c r="H1259" s="57"/>
      <c r="L1259" s="57"/>
    </row>
    <row r="1260" spans="8:12" s="58" customFormat="1" ht="12.75">
      <c r="H1260" s="57"/>
      <c r="L1260" s="57"/>
    </row>
    <row r="1261" spans="8:12" s="58" customFormat="1" ht="12.75">
      <c r="H1261" s="57"/>
      <c r="L1261" s="57"/>
    </row>
    <row r="1262" spans="8:12" s="58" customFormat="1" ht="12.75">
      <c r="H1262" s="57"/>
      <c r="L1262" s="57"/>
    </row>
    <row r="1263" spans="8:12" s="58" customFormat="1" ht="12.75">
      <c r="H1263" s="57"/>
      <c r="L1263" s="57"/>
    </row>
    <row r="1264" spans="8:12" s="58" customFormat="1" ht="12.75">
      <c r="H1264" s="57"/>
      <c r="L1264" s="57"/>
    </row>
    <row r="1265" spans="8:12" s="58" customFormat="1" ht="12.75">
      <c r="H1265" s="57"/>
      <c r="L1265" s="57"/>
    </row>
    <row r="1266" spans="8:12" s="58" customFormat="1" ht="12.75">
      <c r="H1266" s="57"/>
      <c r="L1266" s="57"/>
    </row>
    <row r="1267" spans="8:12" s="58" customFormat="1" ht="12.75">
      <c r="H1267" s="57"/>
      <c r="L1267" s="57"/>
    </row>
    <row r="1268" spans="8:12" s="58" customFormat="1" ht="12.75">
      <c r="H1268" s="57"/>
      <c r="L1268" s="57"/>
    </row>
    <row r="1269" spans="8:12" s="58" customFormat="1" ht="12.75">
      <c r="H1269" s="57"/>
      <c r="L1269" s="57"/>
    </row>
    <row r="1270" spans="8:12" s="58" customFormat="1" ht="12.75">
      <c r="H1270" s="57"/>
      <c r="L1270" s="57"/>
    </row>
    <row r="1271" spans="8:12" s="58" customFormat="1" ht="12.75">
      <c r="H1271" s="57"/>
      <c r="L1271" s="57"/>
    </row>
    <row r="1272" spans="8:12" s="58" customFormat="1" ht="12.75">
      <c r="H1272" s="57"/>
      <c r="L1272" s="57"/>
    </row>
    <row r="1273" spans="8:12" s="58" customFormat="1" ht="12.75">
      <c r="H1273" s="57"/>
      <c r="L1273" s="57"/>
    </row>
    <row r="1274" spans="8:12" s="58" customFormat="1" ht="12.75">
      <c r="H1274" s="57"/>
      <c r="L1274" s="57"/>
    </row>
    <row r="1275" spans="8:12" s="58" customFormat="1" ht="12.75">
      <c r="H1275" s="57"/>
      <c r="L1275" s="57"/>
    </row>
    <row r="1276" spans="8:12" s="58" customFormat="1" ht="12.75">
      <c r="H1276" s="57"/>
      <c r="L1276" s="57"/>
    </row>
    <row r="1277" spans="8:12" s="58" customFormat="1" ht="12.75">
      <c r="H1277" s="57"/>
      <c r="L1277" s="57"/>
    </row>
    <row r="1278" spans="8:12" s="58" customFormat="1" ht="12.75">
      <c r="H1278" s="57"/>
      <c r="L1278" s="57"/>
    </row>
    <row r="1279" spans="8:12" s="58" customFormat="1" ht="12.75">
      <c r="H1279" s="57"/>
      <c r="L1279" s="57"/>
    </row>
    <row r="1280" spans="8:12" s="58" customFormat="1" ht="12.75">
      <c r="H1280" s="57"/>
      <c r="L1280" s="57"/>
    </row>
    <row r="1281" spans="8:12" s="58" customFormat="1" ht="12.75">
      <c r="H1281" s="57"/>
      <c r="L1281" s="57"/>
    </row>
    <row r="1282" spans="8:12" s="58" customFormat="1" ht="12.75">
      <c r="H1282" s="57"/>
      <c r="L1282" s="57"/>
    </row>
    <row r="1283" spans="8:12" s="58" customFormat="1" ht="12.75">
      <c r="H1283" s="57"/>
      <c r="L1283" s="57"/>
    </row>
    <row r="1284" spans="8:12" s="58" customFormat="1" ht="12.75">
      <c r="H1284" s="57"/>
      <c r="L1284" s="57"/>
    </row>
    <row r="1285" spans="8:12" s="58" customFormat="1" ht="12.75">
      <c r="H1285" s="57"/>
      <c r="L1285" s="57"/>
    </row>
    <row r="1286" spans="8:12" s="58" customFormat="1" ht="12.75">
      <c r="H1286" s="57"/>
      <c r="L1286" s="57"/>
    </row>
    <row r="1287" spans="8:12" s="58" customFormat="1" ht="12.75">
      <c r="H1287" s="57"/>
      <c r="L1287" s="57"/>
    </row>
    <row r="1288" spans="8:12" s="58" customFormat="1" ht="12.75">
      <c r="H1288" s="57"/>
      <c r="L1288" s="57"/>
    </row>
    <row r="1289" spans="8:12" s="58" customFormat="1" ht="12.75">
      <c r="H1289" s="57"/>
      <c r="L1289" s="57"/>
    </row>
    <row r="1290" spans="8:12" s="58" customFormat="1" ht="12.75">
      <c r="H1290" s="57"/>
      <c r="L1290" s="57"/>
    </row>
    <row r="1291" spans="8:12" s="58" customFormat="1" ht="12.75">
      <c r="H1291" s="57"/>
      <c r="L1291" s="57"/>
    </row>
    <row r="1292" spans="8:12" s="58" customFormat="1" ht="12.75">
      <c r="H1292" s="57"/>
      <c r="L1292" s="57"/>
    </row>
    <row r="1293" spans="8:12" s="58" customFormat="1" ht="12.75">
      <c r="H1293" s="57"/>
      <c r="L1293" s="57"/>
    </row>
    <row r="1294" spans="8:12" s="58" customFormat="1" ht="12.75">
      <c r="H1294" s="57"/>
      <c r="L1294" s="57"/>
    </row>
    <row r="1295" spans="8:12" s="58" customFormat="1" ht="12.75">
      <c r="H1295" s="57"/>
      <c r="L1295" s="57"/>
    </row>
    <row r="1296" spans="8:12" s="58" customFormat="1" ht="12.75">
      <c r="H1296" s="57"/>
      <c r="L1296" s="57"/>
    </row>
    <row r="1297" spans="8:12" s="58" customFormat="1" ht="12.75">
      <c r="H1297" s="57"/>
      <c r="L1297" s="57"/>
    </row>
    <row r="1298" spans="8:12" s="58" customFormat="1" ht="12.75">
      <c r="H1298" s="57"/>
      <c r="L1298" s="57"/>
    </row>
    <row r="1299" spans="8:12" s="58" customFormat="1" ht="12.75">
      <c r="H1299" s="57"/>
      <c r="L1299" s="57"/>
    </row>
    <row r="1300" spans="8:12" s="58" customFormat="1" ht="12.75">
      <c r="H1300" s="57"/>
      <c r="L1300" s="57"/>
    </row>
    <row r="1301" spans="8:12" s="58" customFormat="1" ht="12.75">
      <c r="H1301" s="57"/>
      <c r="L1301" s="57"/>
    </row>
    <row r="1302" spans="8:12" s="58" customFormat="1" ht="12.75">
      <c r="H1302" s="57"/>
      <c r="L1302" s="57"/>
    </row>
    <row r="1303" spans="8:12" s="58" customFormat="1" ht="12.75">
      <c r="H1303" s="57"/>
      <c r="L1303" s="57"/>
    </row>
    <row r="1304" spans="8:12" s="58" customFormat="1" ht="12.75">
      <c r="H1304" s="57"/>
      <c r="L1304" s="57"/>
    </row>
    <row r="1305" spans="8:12" s="58" customFormat="1" ht="12.75">
      <c r="H1305" s="57"/>
      <c r="L1305" s="57"/>
    </row>
    <row r="1306" spans="8:12" s="58" customFormat="1" ht="12.75">
      <c r="H1306" s="57"/>
      <c r="L1306" s="57"/>
    </row>
    <row r="1307" spans="8:12" s="58" customFormat="1" ht="12.75">
      <c r="H1307" s="57"/>
      <c r="L1307" s="57"/>
    </row>
    <row r="1308" spans="8:12" s="58" customFormat="1" ht="12.75">
      <c r="H1308" s="57"/>
      <c r="L1308" s="57"/>
    </row>
    <row r="1309" spans="8:12" s="58" customFormat="1" ht="12.75">
      <c r="H1309" s="57"/>
      <c r="L1309" s="57"/>
    </row>
    <row r="1310" spans="8:12" s="58" customFormat="1" ht="12.75">
      <c r="H1310" s="57"/>
      <c r="L1310" s="57"/>
    </row>
    <row r="1311" spans="8:12" s="58" customFormat="1" ht="12.75">
      <c r="H1311" s="57"/>
      <c r="L1311" s="57"/>
    </row>
    <row r="1312" spans="8:12" s="58" customFormat="1" ht="12.75">
      <c r="H1312" s="57"/>
      <c r="L1312" s="57"/>
    </row>
    <row r="1313" spans="8:12" s="58" customFormat="1" ht="12.75">
      <c r="H1313" s="57"/>
      <c r="L1313" s="57"/>
    </row>
    <row r="1314" spans="8:12" s="58" customFormat="1" ht="12.75">
      <c r="H1314" s="57"/>
      <c r="L1314" s="57"/>
    </row>
    <row r="1315" spans="8:12" s="58" customFormat="1" ht="12.75">
      <c r="H1315" s="57"/>
      <c r="L1315" s="57"/>
    </row>
    <row r="1316" spans="8:12" s="58" customFormat="1" ht="12.75">
      <c r="H1316" s="57"/>
      <c r="L1316" s="57"/>
    </row>
    <row r="1317" spans="8:12" s="58" customFormat="1" ht="12.75">
      <c r="H1317" s="57"/>
      <c r="L1317" s="57"/>
    </row>
    <row r="1318" spans="8:12" s="58" customFormat="1" ht="12.75">
      <c r="H1318" s="57"/>
      <c r="L1318" s="57"/>
    </row>
    <row r="1319" spans="8:12" s="58" customFormat="1" ht="12.75">
      <c r="H1319" s="57"/>
      <c r="L1319" s="57"/>
    </row>
    <row r="1320" spans="8:12" s="58" customFormat="1" ht="12.75">
      <c r="H1320" s="57"/>
      <c r="L1320" s="57"/>
    </row>
    <row r="1321" spans="8:12" s="58" customFormat="1" ht="12.75">
      <c r="H1321" s="57"/>
      <c r="L1321" s="57"/>
    </row>
    <row r="1322" spans="8:12" s="58" customFormat="1" ht="12.75">
      <c r="H1322" s="57"/>
      <c r="L1322" s="57"/>
    </row>
    <row r="1323" spans="8:12" s="58" customFormat="1" ht="12.75">
      <c r="H1323" s="57"/>
      <c r="L1323" s="57"/>
    </row>
    <row r="1324" spans="8:12" s="58" customFormat="1" ht="12.75">
      <c r="H1324" s="57"/>
      <c r="L1324" s="57"/>
    </row>
    <row r="1325" spans="8:12" s="58" customFormat="1" ht="12.75">
      <c r="H1325" s="57"/>
      <c r="L1325" s="57"/>
    </row>
    <row r="1326" spans="8:12" s="58" customFormat="1" ht="12.75">
      <c r="H1326" s="57"/>
      <c r="L1326" s="57"/>
    </row>
    <row r="1327" spans="8:12" s="58" customFormat="1" ht="12.75">
      <c r="H1327" s="57"/>
      <c r="L1327" s="57"/>
    </row>
    <row r="1328" spans="8:12" s="58" customFormat="1" ht="12.75">
      <c r="H1328" s="57"/>
      <c r="L1328" s="57"/>
    </row>
    <row r="1329" spans="8:12" s="58" customFormat="1" ht="12.75">
      <c r="H1329" s="57"/>
      <c r="L1329" s="57"/>
    </row>
    <row r="1330" spans="8:12" s="58" customFormat="1" ht="12.75">
      <c r="H1330" s="57"/>
      <c r="L1330" s="57"/>
    </row>
    <row r="1331" spans="8:12" s="58" customFormat="1" ht="12.75">
      <c r="H1331" s="57"/>
      <c r="L1331" s="57"/>
    </row>
    <row r="1332" spans="8:12" s="58" customFormat="1" ht="12.75">
      <c r="H1332" s="57"/>
      <c r="L1332" s="57"/>
    </row>
    <row r="1333" spans="8:12" s="58" customFormat="1" ht="12.75">
      <c r="H1333" s="57"/>
      <c r="L1333" s="57"/>
    </row>
    <row r="1334" spans="8:12" s="58" customFormat="1" ht="12.75">
      <c r="H1334" s="57"/>
      <c r="L1334" s="57"/>
    </row>
    <row r="1335" spans="8:12" s="58" customFormat="1" ht="12.75">
      <c r="H1335" s="57"/>
      <c r="L1335" s="57"/>
    </row>
    <row r="1336" spans="8:12" s="58" customFormat="1" ht="12.75">
      <c r="H1336" s="57"/>
      <c r="L1336" s="57"/>
    </row>
    <row r="1337" spans="8:12" s="58" customFormat="1" ht="12.75">
      <c r="H1337" s="57"/>
      <c r="L1337" s="57"/>
    </row>
    <row r="1338" spans="8:12" s="58" customFormat="1" ht="12.75">
      <c r="H1338" s="57"/>
      <c r="L1338" s="57"/>
    </row>
    <row r="1339" spans="8:12" s="58" customFormat="1" ht="12.75">
      <c r="H1339" s="57"/>
      <c r="L1339" s="57"/>
    </row>
    <row r="1340" spans="8:12" s="58" customFormat="1" ht="12.75">
      <c r="H1340" s="57"/>
      <c r="L1340" s="57"/>
    </row>
    <row r="1341" spans="8:12" s="58" customFormat="1" ht="12.75">
      <c r="H1341" s="57"/>
      <c r="L1341" s="57"/>
    </row>
    <row r="1342" spans="8:12" s="58" customFormat="1" ht="12.75">
      <c r="H1342" s="57"/>
      <c r="L1342" s="57"/>
    </row>
    <row r="1343" spans="8:12" s="58" customFormat="1" ht="12.75">
      <c r="H1343" s="57"/>
      <c r="L1343" s="57"/>
    </row>
    <row r="1344" spans="8:12" s="58" customFormat="1" ht="12.75">
      <c r="H1344" s="57"/>
      <c r="L1344" s="57"/>
    </row>
    <row r="1345" spans="8:12" s="58" customFormat="1" ht="12.75">
      <c r="H1345" s="57"/>
      <c r="L1345" s="57"/>
    </row>
    <row r="1346" spans="8:12" s="58" customFormat="1" ht="12.75">
      <c r="H1346" s="57"/>
      <c r="L1346" s="57"/>
    </row>
    <row r="1347" spans="8:12" s="58" customFormat="1" ht="12.75">
      <c r="H1347" s="57"/>
      <c r="L1347" s="57"/>
    </row>
    <row r="1348" spans="8:12" s="58" customFormat="1" ht="12.75">
      <c r="H1348" s="57"/>
      <c r="L1348" s="57"/>
    </row>
    <row r="1349" spans="8:12" s="58" customFormat="1" ht="12.75">
      <c r="H1349" s="57"/>
      <c r="L1349" s="57"/>
    </row>
    <row r="1350" spans="8:12" s="58" customFormat="1" ht="12.75">
      <c r="H1350" s="57"/>
      <c r="L1350" s="57"/>
    </row>
    <row r="1351" spans="8:12" s="58" customFormat="1" ht="12.75">
      <c r="H1351" s="57"/>
      <c r="L1351" s="57"/>
    </row>
    <row r="1352" spans="8:12" s="58" customFormat="1" ht="12.75">
      <c r="H1352" s="57"/>
      <c r="L1352" s="57"/>
    </row>
    <row r="1353" spans="8:12" s="58" customFormat="1" ht="12.75">
      <c r="H1353" s="57"/>
      <c r="L1353" s="57"/>
    </row>
    <row r="1354" spans="8:12" s="58" customFormat="1" ht="12.75">
      <c r="H1354" s="57"/>
      <c r="L1354" s="57"/>
    </row>
    <row r="1355" spans="8:12" s="58" customFormat="1" ht="12.75">
      <c r="H1355" s="57"/>
      <c r="L1355" s="57"/>
    </row>
    <row r="1356" spans="8:12" s="58" customFormat="1" ht="12.75">
      <c r="H1356" s="57"/>
      <c r="L1356" s="57"/>
    </row>
    <row r="1357" spans="8:12" s="58" customFormat="1" ht="12.75">
      <c r="H1357" s="57"/>
      <c r="L1357" s="57"/>
    </row>
    <row r="1358" spans="8:12" s="58" customFormat="1" ht="12.75">
      <c r="H1358" s="57"/>
      <c r="L1358" s="57"/>
    </row>
    <row r="1359" spans="8:12" s="58" customFormat="1" ht="12.75">
      <c r="H1359" s="57"/>
      <c r="L1359" s="57"/>
    </row>
    <row r="1360" spans="8:12" s="58" customFormat="1" ht="12.75">
      <c r="H1360" s="57"/>
      <c r="L1360" s="57"/>
    </row>
    <row r="1361" spans="8:12" s="58" customFormat="1" ht="12.75">
      <c r="H1361" s="57"/>
      <c r="L1361" s="57"/>
    </row>
    <row r="1362" spans="8:12" s="58" customFormat="1" ht="12.75">
      <c r="H1362" s="57"/>
      <c r="L1362" s="57"/>
    </row>
    <row r="1363" spans="8:12" s="58" customFormat="1" ht="12.75">
      <c r="H1363" s="57"/>
      <c r="L1363" s="57"/>
    </row>
    <row r="1364" spans="8:12" s="58" customFormat="1" ht="12.75">
      <c r="H1364" s="57"/>
      <c r="L1364" s="57"/>
    </row>
    <row r="1365" spans="8:12" s="58" customFormat="1" ht="12.75">
      <c r="H1365" s="57"/>
      <c r="L1365" s="57"/>
    </row>
    <row r="1366" spans="8:12" s="58" customFormat="1" ht="12.75">
      <c r="H1366" s="57"/>
      <c r="L1366" s="57"/>
    </row>
    <row r="1367" spans="8:12" s="58" customFormat="1" ht="12.75">
      <c r="H1367" s="57"/>
      <c r="L1367" s="57"/>
    </row>
    <row r="1368" spans="8:12" s="58" customFormat="1" ht="12.75">
      <c r="H1368" s="57"/>
      <c r="L1368" s="57"/>
    </row>
    <row r="1369" spans="8:12" s="58" customFormat="1" ht="12.75">
      <c r="H1369" s="57"/>
      <c r="L1369" s="57"/>
    </row>
    <row r="1370" spans="8:12" s="58" customFormat="1" ht="12.75">
      <c r="H1370" s="57"/>
      <c r="L1370" s="57"/>
    </row>
    <row r="1371" spans="8:12" s="58" customFormat="1" ht="12.75">
      <c r="H1371" s="57"/>
      <c r="L1371" s="57"/>
    </row>
    <row r="1372" spans="8:12" s="58" customFormat="1" ht="12.75">
      <c r="H1372" s="57"/>
      <c r="L1372" s="57"/>
    </row>
    <row r="1373" spans="8:12" s="58" customFormat="1" ht="12.75">
      <c r="H1373" s="57"/>
      <c r="L1373" s="57"/>
    </row>
    <row r="1374" spans="8:12" s="58" customFormat="1" ht="12.75">
      <c r="H1374" s="57"/>
      <c r="L1374" s="57"/>
    </row>
    <row r="1375" spans="8:12" s="58" customFormat="1" ht="12.75">
      <c r="H1375" s="57"/>
      <c r="L1375" s="57"/>
    </row>
    <row r="1376" spans="8:12" s="58" customFormat="1" ht="12.75">
      <c r="H1376" s="57"/>
      <c r="L1376" s="57"/>
    </row>
    <row r="1377" spans="8:12" s="58" customFormat="1" ht="12.75">
      <c r="H1377" s="57"/>
      <c r="L1377" s="57"/>
    </row>
    <row r="1378" spans="8:12" s="58" customFormat="1" ht="12.75">
      <c r="H1378" s="57"/>
      <c r="L1378" s="57"/>
    </row>
    <row r="1379" spans="8:12" s="58" customFormat="1" ht="12.75">
      <c r="H1379" s="57"/>
      <c r="L1379" s="57"/>
    </row>
    <row r="1380" spans="8:12" s="58" customFormat="1" ht="12.75">
      <c r="H1380" s="57"/>
      <c r="L1380" s="57"/>
    </row>
    <row r="1381" spans="8:12" s="58" customFormat="1" ht="12.75">
      <c r="H1381" s="57"/>
      <c r="L1381" s="57"/>
    </row>
    <row r="1382" spans="8:12" s="58" customFormat="1" ht="12.75">
      <c r="H1382" s="57"/>
      <c r="L1382" s="57"/>
    </row>
    <row r="1383" spans="8:12" s="58" customFormat="1" ht="12.75">
      <c r="H1383" s="57"/>
      <c r="L1383" s="57"/>
    </row>
    <row r="1384" spans="8:12" s="58" customFormat="1" ht="12.75">
      <c r="H1384" s="57"/>
      <c r="L1384" s="57"/>
    </row>
    <row r="1385" spans="8:12" s="58" customFormat="1" ht="12.75">
      <c r="H1385" s="57"/>
      <c r="L1385" s="57"/>
    </row>
    <row r="1386" spans="8:12" s="58" customFormat="1" ht="12.75">
      <c r="H1386" s="57"/>
      <c r="L1386" s="57"/>
    </row>
    <row r="1387" spans="8:12" s="58" customFormat="1" ht="12.75">
      <c r="H1387" s="57"/>
      <c r="L1387" s="57"/>
    </row>
    <row r="1388" spans="8:12" s="58" customFormat="1" ht="12.75">
      <c r="H1388" s="57"/>
      <c r="L1388" s="57"/>
    </row>
    <row r="1389" spans="8:12" s="58" customFormat="1" ht="12.75">
      <c r="H1389" s="57"/>
      <c r="L1389" s="57"/>
    </row>
    <row r="1390" spans="8:12" s="58" customFormat="1" ht="12.75">
      <c r="H1390" s="57"/>
      <c r="L1390" s="57"/>
    </row>
    <row r="1391" spans="8:12" s="58" customFormat="1" ht="12.75">
      <c r="H1391" s="57"/>
      <c r="L1391" s="57"/>
    </row>
    <row r="1392" spans="8:12" s="58" customFormat="1" ht="12.75">
      <c r="H1392" s="57"/>
      <c r="L1392" s="57"/>
    </row>
    <row r="1393" spans="8:12" s="58" customFormat="1" ht="12.75">
      <c r="H1393" s="57"/>
      <c r="L1393" s="57"/>
    </row>
    <row r="1394" spans="8:12" s="58" customFormat="1" ht="12.75">
      <c r="H1394" s="57"/>
      <c r="L1394" s="57"/>
    </row>
    <row r="1395" spans="8:12" s="58" customFormat="1" ht="12.75">
      <c r="H1395" s="57"/>
      <c r="L1395" s="57"/>
    </row>
    <row r="1396" spans="8:12" s="58" customFormat="1" ht="12.75">
      <c r="H1396" s="57"/>
      <c r="L1396" s="57"/>
    </row>
    <row r="1397" spans="8:12" s="58" customFormat="1" ht="12.75">
      <c r="H1397" s="57"/>
      <c r="L1397" s="57"/>
    </row>
    <row r="1398" spans="8:12" s="58" customFormat="1" ht="12.75">
      <c r="H1398" s="57"/>
      <c r="L1398" s="57"/>
    </row>
    <row r="1399" spans="8:12" s="58" customFormat="1" ht="12.75">
      <c r="H1399" s="57"/>
      <c r="L1399" s="57"/>
    </row>
    <row r="1400" spans="8:12" s="58" customFormat="1" ht="12.75">
      <c r="H1400" s="57"/>
      <c r="L1400" s="57"/>
    </row>
    <row r="1401" spans="8:12" s="58" customFormat="1" ht="12.75">
      <c r="H1401" s="57"/>
      <c r="L1401" s="57"/>
    </row>
    <row r="1402" spans="8:12" s="58" customFormat="1" ht="12.75">
      <c r="H1402" s="57"/>
      <c r="L1402" s="57"/>
    </row>
    <row r="1403" spans="8:12" s="58" customFormat="1" ht="12.75">
      <c r="H1403" s="57"/>
      <c r="L1403" s="57"/>
    </row>
    <row r="1404" spans="8:12" s="58" customFormat="1" ht="12.75">
      <c r="H1404" s="57"/>
      <c r="L1404" s="57"/>
    </row>
    <row r="1405" spans="8:12" s="58" customFormat="1" ht="12.75">
      <c r="H1405" s="57"/>
      <c r="L1405" s="57"/>
    </row>
    <row r="1406" spans="8:12" s="58" customFormat="1" ht="12.75">
      <c r="H1406" s="57"/>
      <c r="L1406" s="57"/>
    </row>
    <row r="1407" spans="8:12" s="58" customFormat="1" ht="12.75">
      <c r="H1407" s="57"/>
      <c r="L1407" s="57"/>
    </row>
    <row r="1408" spans="8:12" s="58" customFormat="1" ht="12.75">
      <c r="H1408" s="57"/>
      <c r="L1408" s="57"/>
    </row>
    <row r="1409" spans="8:12" s="58" customFormat="1" ht="12.75">
      <c r="H1409" s="57"/>
      <c r="L1409" s="57"/>
    </row>
    <row r="1410" spans="8:12" s="58" customFormat="1" ht="12.75">
      <c r="H1410" s="57"/>
      <c r="L1410" s="57"/>
    </row>
    <row r="1411" spans="8:12" s="58" customFormat="1" ht="12.75">
      <c r="H1411" s="57"/>
      <c r="L1411" s="57"/>
    </row>
    <row r="1412" spans="8:12" s="58" customFormat="1" ht="12.75">
      <c r="H1412" s="57"/>
      <c r="L1412" s="57"/>
    </row>
    <row r="1413" spans="8:12" s="58" customFormat="1" ht="12.75">
      <c r="H1413" s="57"/>
      <c r="L1413" s="57"/>
    </row>
    <row r="1414" spans="8:12" s="58" customFormat="1" ht="12.75">
      <c r="H1414" s="57"/>
      <c r="L1414" s="57"/>
    </row>
    <row r="1415" spans="8:12" s="58" customFormat="1" ht="12.75">
      <c r="H1415" s="57"/>
      <c r="L1415" s="57"/>
    </row>
    <row r="1416" spans="8:12" s="58" customFormat="1" ht="12.75">
      <c r="H1416" s="57"/>
      <c r="L1416" s="57"/>
    </row>
    <row r="1417" spans="8:12" s="58" customFormat="1" ht="12.75">
      <c r="H1417" s="57"/>
      <c r="L1417" s="57"/>
    </row>
    <row r="1418" spans="8:12" s="58" customFormat="1" ht="12.75">
      <c r="H1418" s="57"/>
      <c r="L1418" s="57"/>
    </row>
    <row r="1419" spans="8:12" s="58" customFormat="1" ht="12.75">
      <c r="H1419" s="57"/>
      <c r="L1419" s="57"/>
    </row>
    <row r="1420" spans="8:12" s="58" customFormat="1" ht="12.75">
      <c r="H1420" s="57"/>
      <c r="L1420" s="57"/>
    </row>
    <row r="1421" spans="8:12" s="58" customFormat="1" ht="12.75">
      <c r="H1421" s="57"/>
      <c r="L1421" s="57"/>
    </row>
    <row r="1422" spans="8:12" s="58" customFormat="1" ht="12.75">
      <c r="H1422" s="57"/>
      <c r="L1422" s="57"/>
    </row>
    <row r="1423" spans="8:12" s="58" customFormat="1" ht="12.75">
      <c r="H1423" s="57"/>
      <c r="L1423" s="57"/>
    </row>
    <row r="1424" spans="8:12" s="58" customFormat="1" ht="12.75">
      <c r="H1424" s="57"/>
      <c r="L1424" s="57"/>
    </row>
    <row r="1425" spans="8:12" s="58" customFormat="1" ht="12.75">
      <c r="H1425" s="57"/>
      <c r="L1425" s="57"/>
    </row>
    <row r="1426" spans="8:12" s="58" customFormat="1" ht="12.75">
      <c r="H1426" s="57"/>
      <c r="L1426" s="57"/>
    </row>
    <row r="1427" spans="8:12" s="58" customFormat="1" ht="12.75">
      <c r="H1427" s="57"/>
      <c r="L1427" s="57"/>
    </row>
    <row r="1428" spans="8:12" s="58" customFormat="1" ht="12.75">
      <c r="H1428" s="57"/>
      <c r="L1428" s="57"/>
    </row>
    <row r="1429" spans="8:12" s="58" customFormat="1" ht="12.75">
      <c r="H1429" s="57"/>
      <c r="L1429" s="57"/>
    </row>
    <row r="1430" spans="8:12" s="58" customFormat="1" ht="12.75">
      <c r="H1430" s="57"/>
      <c r="L1430" s="57"/>
    </row>
    <row r="1431" spans="8:12" s="58" customFormat="1" ht="12.75">
      <c r="H1431" s="57"/>
      <c r="L1431" s="57"/>
    </row>
    <row r="1432" spans="8:12" s="58" customFormat="1" ht="12.75">
      <c r="H1432" s="57"/>
      <c r="L1432" s="57"/>
    </row>
    <row r="1433" spans="8:12" s="58" customFormat="1" ht="12.75">
      <c r="H1433" s="57"/>
      <c r="L1433" s="57"/>
    </row>
    <row r="1434" spans="8:12" s="58" customFormat="1" ht="12.75">
      <c r="H1434" s="57"/>
      <c r="L1434" s="57"/>
    </row>
    <row r="1435" spans="8:12" s="58" customFormat="1" ht="12.75">
      <c r="H1435" s="57"/>
      <c r="L1435" s="57"/>
    </row>
    <row r="1436" spans="8:12" s="58" customFormat="1" ht="12.75">
      <c r="H1436" s="57"/>
      <c r="L1436" s="57"/>
    </row>
    <row r="1437" spans="8:12" s="58" customFormat="1" ht="12.75">
      <c r="H1437" s="57"/>
      <c r="L1437" s="57"/>
    </row>
    <row r="1438" spans="8:12" s="58" customFormat="1" ht="12.75">
      <c r="H1438" s="57"/>
      <c r="L1438" s="57"/>
    </row>
    <row r="1439" spans="8:12" s="58" customFormat="1" ht="12.75">
      <c r="H1439" s="57"/>
      <c r="L1439" s="57"/>
    </row>
    <row r="1440" spans="8:12" s="58" customFormat="1" ht="12.75">
      <c r="H1440" s="57"/>
      <c r="L1440" s="57"/>
    </row>
    <row r="1441" spans="8:12" s="58" customFormat="1" ht="12.75">
      <c r="H1441" s="57"/>
      <c r="L1441" s="57"/>
    </row>
    <row r="1442" spans="8:12" s="58" customFormat="1" ht="12.75">
      <c r="H1442" s="57"/>
      <c r="L1442" s="57"/>
    </row>
    <row r="1443" spans="8:12" s="58" customFormat="1" ht="12.75">
      <c r="H1443" s="57"/>
      <c r="L1443" s="57"/>
    </row>
    <row r="1444" spans="8:12" s="58" customFormat="1" ht="12.75">
      <c r="H1444" s="57"/>
      <c r="L1444" s="57"/>
    </row>
    <row r="1445" spans="8:12" s="58" customFormat="1" ht="12.75">
      <c r="H1445" s="57"/>
      <c r="L1445" s="57"/>
    </row>
    <row r="1446" spans="8:12" s="58" customFormat="1" ht="12.75">
      <c r="H1446" s="57"/>
      <c r="L1446" s="57"/>
    </row>
    <row r="1447" spans="8:12" s="58" customFormat="1" ht="12.75">
      <c r="H1447" s="57"/>
      <c r="L1447" s="57"/>
    </row>
    <row r="1448" spans="8:12" s="58" customFormat="1" ht="12.75">
      <c r="H1448" s="57"/>
      <c r="L1448" s="57"/>
    </row>
    <row r="1449" spans="8:12" s="58" customFormat="1" ht="12.75">
      <c r="H1449" s="57"/>
      <c r="L1449" s="57"/>
    </row>
    <row r="1450" spans="8:12" s="58" customFormat="1" ht="12.75">
      <c r="H1450" s="57"/>
      <c r="L1450" s="57"/>
    </row>
    <row r="1451" spans="8:12" s="58" customFormat="1" ht="12.75">
      <c r="H1451" s="57"/>
      <c r="L1451" s="57"/>
    </row>
    <row r="1452" spans="8:12" s="58" customFormat="1" ht="12.75">
      <c r="H1452" s="57"/>
      <c r="L1452" s="57"/>
    </row>
    <row r="1453" spans="8:12" s="58" customFormat="1" ht="12.75">
      <c r="H1453" s="57"/>
      <c r="L1453" s="57"/>
    </row>
    <row r="1454" spans="8:12" s="58" customFormat="1" ht="12.75">
      <c r="H1454" s="57"/>
      <c r="L1454" s="57"/>
    </row>
    <row r="1455" spans="8:12" s="58" customFormat="1" ht="12.75">
      <c r="H1455" s="57"/>
      <c r="L1455" s="57"/>
    </row>
    <row r="1456" spans="8:12" s="58" customFormat="1" ht="12.75">
      <c r="H1456" s="57"/>
      <c r="L1456" s="57"/>
    </row>
    <row r="1457" spans="8:12" s="58" customFormat="1" ht="12.75">
      <c r="H1457" s="57"/>
      <c r="L1457" s="57"/>
    </row>
    <row r="1458" spans="8:12" s="58" customFormat="1" ht="12.75">
      <c r="H1458" s="57"/>
      <c r="L1458" s="57"/>
    </row>
    <row r="1459" spans="8:12" s="58" customFormat="1" ht="12.75">
      <c r="H1459" s="57"/>
      <c r="L1459" s="57"/>
    </row>
    <row r="1460" spans="8:12" s="58" customFormat="1" ht="12.75">
      <c r="H1460" s="57"/>
      <c r="L1460" s="57"/>
    </row>
    <row r="1461" spans="8:12" s="58" customFormat="1" ht="12.75">
      <c r="H1461" s="57"/>
      <c r="L1461" s="57"/>
    </row>
    <row r="1462" spans="8:12" s="58" customFormat="1" ht="12.75">
      <c r="H1462" s="57"/>
      <c r="L1462" s="57"/>
    </row>
    <row r="1463" spans="8:12" s="58" customFormat="1" ht="12.75">
      <c r="H1463" s="57"/>
      <c r="L1463" s="57"/>
    </row>
    <row r="1464" spans="8:12" s="58" customFormat="1" ht="12.75">
      <c r="H1464" s="57"/>
      <c r="L1464" s="57"/>
    </row>
    <row r="1465" spans="8:12" s="58" customFormat="1" ht="12.75">
      <c r="H1465" s="57"/>
      <c r="L1465" s="57"/>
    </row>
    <row r="1466" spans="8:12" s="58" customFormat="1" ht="12.75">
      <c r="H1466" s="57"/>
      <c r="L1466" s="57"/>
    </row>
    <row r="1467" spans="8:12" s="58" customFormat="1" ht="12.75">
      <c r="H1467" s="57"/>
      <c r="L1467" s="57"/>
    </row>
    <row r="1468" spans="8:12" s="58" customFormat="1" ht="12.75">
      <c r="H1468" s="57"/>
      <c r="L1468" s="57"/>
    </row>
    <row r="1469" spans="8:12" s="58" customFormat="1" ht="12.75">
      <c r="H1469" s="57"/>
      <c r="L1469" s="57"/>
    </row>
    <row r="1470" spans="8:12" s="58" customFormat="1" ht="12.75">
      <c r="H1470" s="57"/>
      <c r="L1470" s="57"/>
    </row>
    <row r="1471" spans="8:12" s="58" customFormat="1" ht="12.75">
      <c r="H1471" s="57"/>
      <c r="L1471" s="57"/>
    </row>
    <row r="1472" spans="8:12" s="58" customFormat="1" ht="12.75">
      <c r="H1472" s="57"/>
      <c r="L1472" s="57"/>
    </row>
    <row r="1473" spans="8:12" s="58" customFormat="1" ht="12.75">
      <c r="H1473" s="57"/>
      <c r="L1473" s="57"/>
    </row>
    <row r="1474" spans="8:12" s="58" customFormat="1" ht="12.75">
      <c r="H1474" s="57"/>
      <c r="L1474" s="57"/>
    </row>
    <row r="1475" spans="8:12" s="58" customFormat="1" ht="12.75">
      <c r="H1475" s="57"/>
      <c r="L1475" s="57"/>
    </row>
    <row r="1476" spans="8:12" s="58" customFormat="1" ht="12.75">
      <c r="H1476" s="57"/>
      <c r="L1476" s="57"/>
    </row>
    <row r="1477" spans="8:12" s="58" customFormat="1" ht="12.75">
      <c r="H1477" s="57"/>
      <c r="L1477" s="57"/>
    </row>
    <row r="1478" spans="8:12" s="58" customFormat="1" ht="12.75">
      <c r="H1478" s="57"/>
      <c r="L1478" s="57"/>
    </row>
    <row r="1479" spans="8:12" s="58" customFormat="1" ht="12.75">
      <c r="H1479" s="57"/>
      <c r="L1479" s="57"/>
    </row>
    <row r="1480" spans="8:12" s="58" customFormat="1" ht="12.75">
      <c r="H1480" s="57"/>
      <c r="L1480" s="57"/>
    </row>
    <row r="1481" spans="8:12" s="58" customFormat="1" ht="12.75">
      <c r="H1481" s="57"/>
      <c r="L1481" s="57"/>
    </row>
    <row r="1482" spans="8:12" s="58" customFormat="1" ht="12.75">
      <c r="H1482" s="57"/>
      <c r="L1482" s="57"/>
    </row>
    <row r="1483" spans="8:12" s="58" customFormat="1" ht="12.75">
      <c r="H1483" s="57"/>
      <c r="L1483" s="57"/>
    </row>
    <row r="1484" spans="8:12" s="58" customFormat="1" ht="12.75">
      <c r="H1484" s="57"/>
      <c r="L1484" s="57"/>
    </row>
    <row r="1485" spans="8:12" s="58" customFormat="1" ht="12.75">
      <c r="H1485" s="57"/>
      <c r="L1485" s="57"/>
    </row>
    <row r="1486" spans="8:12" s="58" customFormat="1" ht="12.75">
      <c r="H1486" s="57"/>
      <c r="L1486" s="57"/>
    </row>
    <row r="1487" spans="8:12" s="58" customFormat="1" ht="12.75">
      <c r="H1487" s="57"/>
      <c r="L1487" s="57"/>
    </row>
    <row r="1488" spans="8:12" s="58" customFormat="1" ht="12.75">
      <c r="H1488" s="57"/>
      <c r="L1488" s="57"/>
    </row>
    <row r="1489" spans="8:12" s="58" customFormat="1" ht="12.75">
      <c r="H1489" s="57"/>
      <c r="L1489" s="57"/>
    </row>
    <row r="1490" spans="8:12" s="58" customFormat="1" ht="12.75">
      <c r="H1490" s="57"/>
      <c r="L1490" s="57"/>
    </row>
    <row r="1491" spans="8:12" s="58" customFormat="1" ht="12.75">
      <c r="H1491" s="57"/>
      <c r="L1491" s="57"/>
    </row>
    <row r="1492" spans="8:12" s="58" customFormat="1" ht="12.75">
      <c r="H1492" s="57"/>
      <c r="L1492" s="57"/>
    </row>
    <row r="1493" spans="8:12" s="58" customFormat="1" ht="12.75">
      <c r="H1493" s="57"/>
      <c r="L1493" s="57"/>
    </row>
    <row r="1494" spans="8:12" s="58" customFormat="1" ht="12.75">
      <c r="H1494" s="57"/>
      <c r="L1494" s="57"/>
    </row>
    <row r="1495" spans="8:12" s="58" customFormat="1" ht="12.75">
      <c r="H1495" s="57"/>
      <c r="L1495" s="57"/>
    </row>
    <row r="1496" spans="8:12" s="58" customFormat="1" ht="12.75">
      <c r="H1496" s="57"/>
      <c r="L1496" s="57"/>
    </row>
    <row r="1497" spans="8:12" s="58" customFormat="1" ht="12.75">
      <c r="H1497" s="57"/>
      <c r="L1497" s="57"/>
    </row>
    <row r="1498" spans="8:12" s="58" customFormat="1" ht="12.75">
      <c r="H1498" s="57"/>
      <c r="L1498" s="57"/>
    </row>
    <row r="1499" spans="8:12" s="58" customFormat="1" ht="12.75">
      <c r="H1499" s="57"/>
      <c r="L1499" s="57"/>
    </row>
    <row r="1500" spans="8:12" s="58" customFormat="1" ht="12.75">
      <c r="H1500" s="57"/>
      <c r="L1500" s="57"/>
    </row>
    <row r="1501" spans="8:12" s="58" customFormat="1" ht="12.75">
      <c r="H1501" s="57"/>
      <c r="L1501" s="57"/>
    </row>
    <row r="1502" spans="8:12" s="58" customFormat="1" ht="12.75">
      <c r="H1502" s="57"/>
      <c r="L1502" s="57"/>
    </row>
    <row r="1503" spans="8:12" s="58" customFormat="1" ht="12.75">
      <c r="H1503" s="57"/>
      <c r="L1503" s="57"/>
    </row>
    <row r="1504" spans="8:12" s="58" customFormat="1" ht="12.75">
      <c r="H1504" s="57"/>
      <c r="L1504" s="57"/>
    </row>
    <row r="1505" spans="8:12" s="58" customFormat="1" ht="12.75">
      <c r="H1505" s="57"/>
      <c r="L1505" s="57"/>
    </row>
    <row r="1506" spans="8:12" s="58" customFormat="1" ht="12.75">
      <c r="H1506" s="57"/>
      <c r="L1506" s="57"/>
    </row>
    <row r="1507" spans="8:12" s="58" customFormat="1" ht="12.75">
      <c r="H1507" s="57"/>
      <c r="L1507" s="57"/>
    </row>
    <row r="1508" spans="8:12" s="58" customFormat="1" ht="12.75">
      <c r="H1508" s="57"/>
      <c r="L1508" s="57"/>
    </row>
    <row r="1509" spans="8:12" s="58" customFormat="1" ht="12.75">
      <c r="H1509" s="57"/>
      <c r="L1509" s="57"/>
    </row>
    <row r="1510" spans="8:12" s="58" customFormat="1" ht="12.75">
      <c r="H1510" s="57"/>
      <c r="L1510" s="57"/>
    </row>
    <row r="1511" spans="8:12" s="58" customFormat="1" ht="12.75">
      <c r="H1511" s="57"/>
      <c r="L1511" s="57"/>
    </row>
    <row r="1512" spans="8:12" s="58" customFormat="1" ht="12.75">
      <c r="H1512" s="57"/>
      <c r="L1512" s="57"/>
    </row>
    <row r="1513" spans="8:12" s="58" customFormat="1" ht="12.75">
      <c r="H1513" s="57"/>
      <c r="L1513" s="57"/>
    </row>
    <row r="1514" spans="8:12" s="58" customFormat="1" ht="12.75">
      <c r="H1514" s="57"/>
      <c r="L1514" s="57"/>
    </row>
    <row r="1515" spans="8:12" s="58" customFormat="1" ht="12.75">
      <c r="H1515" s="57"/>
      <c r="L1515" s="57"/>
    </row>
    <row r="1516" spans="8:12" s="58" customFormat="1" ht="12.75">
      <c r="H1516" s="57"/>
      <c r="L1516" s="57"/>
    </row>
    <row r="1517" spans="8:12" s="58" customFormat="1" ht="12.75">
      <c r="H1517" s="57"/>
      <c r="L1517" s="57"/>
    </row>
    <row r="1518" spans="8:12" s="58" customFormat="1" ht="12.75">
      <c r="H1518" s="57"/>
      <c r="L1518" s="57"/>
    </row>
    <row r="1519" spans="8:12" s="58" customFormat="1" ht="12.75">
      <c r="H1519" s="57"/>
      <c r="L1519" s="57"/>
    </row>
    <row r="1520" spans="8:12" s="58" customFormat="1" ht="12.75">
      <c r="H1520" s="57"/>
      <c r="L1520" s="57"/>
    </row>
    <row r="1521" spans="8:12" s="58" customFormat="1" ht="12.75">
      <c r="H1521" s="57"/>
      <c r="L1521" s="57"/>
    </row>
    <row r="1522" spans="8:12" s="58" customFormat="1" ht="12.75">
      <c r="H1522" s="57"/>
      <c r="L1522" s="57"/>
    </row>
    <row r="1523" spans="8:12" s="58" customFormat="1" ht="12.75">
      <c r="H1523" s="57"/>
      <c r="L1523" s="57"/>
    </row>
    <row r="1524" spans="8:12" s="58" customFormat="1" ht="12.75">
      <c r="H1524" s="57"/>
      <c r="L1524" s="57"/>
    </row>
    <row r="1525" spans="8:12" s="58" customFormat="1" ht="12.75">
      <c r="H1525" s="57"/>
      <c r="L1525" s="57"/>
    </row>
    <row r="1526" spans="8:12" s="58" customFormat="1" ht="12.75">
      <c r="H1526" s="57"/>
      <c r="L1526" s="57"/>
    </row>
    <row r="1527" spans="8:12" s="58" customFormat="1" ht="12.75">
      <c r="H1527" s="57"/>
      <c r="L1527" s="57"/>
    </row>
    <row r="1528" spans="8:12" s="58" customFormat="1" ht="12.75">
      <c r="H1528" s="57"/>
      <c r="L1528" s="57"/>
    </row>
    <row r="1529" spans="8:12" s="58" customFormat="1" ht="12.75">
      <c r="H1529" s="57"/>
      <c r="L1529" s="57"/>
    </row>
    <row r="1530" spans="8:12" s="58" customFormat="1" ht="12.75">
      <c r="H1530" s="57"/>
      <c r="L1530" s="57"/>
    </row>
    <row r="1531" spans="8:12" s="58" customFormat="1" ht="12.75">
      <c r="H1531" s="57"/>
      <c r="L1531" s="57"/>
    </row>
    <row r="1532" spans="8:12" s="58" customFormat="1" ht="12.75">
      <c r="H1532" s="57"/>
      <c r="L1532" s="57"/>
    </row>
    <row r="1533" spans="8:12" s="58" customFormat="1" ht="12.75">
      <c r="H1533" s="57"/>
      <c r="L1533" s="57"/>
    </row>
    <row r="1534" spans="8:12" s="58" customFormat="1" ht="12.75">
      <c r="H1534" s="57"/>
      <c r="L1534" s="57"/>
    </row>
    <row r="1535" spans="8:12" s="58" customFormat="1" ht="12.75">
      <c r="H1535" s="57"/>
      <c r="L1535" s="57"/>
    </row>
    <row r="1536" spans="8:12" s="58" customFormat="1" ht="12.75">
      <c r="H1536" s="57"/>
      <c r="L1536" s="57"/>
    </row>
    <row r="1537" spans="8:12" s="58" customFormat="1" ht="12.75">
      <c r="H1537" s="57"/>
      <c r="L1537" s="57"/>
    </row>
    <row r="1538" spans="8:12" s="58" customFormat="1" ht="12.75">
      <c r="H1538" s="57"/>
      <c r="L1538" s="57"/>
    </row>
    <row r="1539" spans="8:12" s="58" customFormat="1" ht="12.75">
      <c r="H1539" s="57"/>
      <c r="L1539" s="57"/>
    </row>
    <row r="1540" spans="8:12" s="58" customFormat="1" ht="12.75">
      <c r="H1540" s="57"/>
      <c r="L1540" s="57"/>
    </row>
    <row r="1541" spans="8:12" s="58" customFormat="1" ht="12.75">
      <c r="H1541" s="57"/>
      <c r="L1541" s="57"/>
    </row>
    <row r="1542" spans="8:12" s="58" customFormat="1" ht="12.75">
      <c r="H1542" s="57"/>
      <c r="L1542" s="57"/>
    </row>
    <row r="1543" spans="8:12" s="58" customFormat="1" ht="12.75">
      <c r="H1543" s="57"/>
      <c r="L1543" s="57"/>
    </row>
    <row r="1544" spans="8:12" s="58" customFormat="1" ht="12.75">
      <c r="H1544" s="57"/>
      <c r="L1544" s="57"/>
    </row>
    <row r="1545" spans="8:12" s="58" customFormat="1" ht="12.75">
      <c r="H1545" s="57"/>
      <c r="L1545" s="57"/>
    </row>
    <row r="1546" spans="8:12" s="58" customFormat="1" ht="12.75">
      <c r="H1546" s="57"/>
      <c r="L1546" s="57"/>
    </row>
    <row r="1547" spans="8:12" s="58" customFormat="1" ht="12.75">
      <c r="H1547" s="57"/>
      <c r="L1547" s="57"/>
    </row>
    <row r="1548" spans="8:12" s="58" customFormat="1" ht="12.75">
      <c r="H1548" s="57"/>
      <c r="L1548" s="57"/>
    </row>
    <row r="1549" spans="8:12" s="58" customFormat="1" ht="12.75">
      <c r="H1549" s="57"/>
      <c r="L1549" s="57"/>
    </row>
    <row r="1550" spans="8:12" s="58" customFormat="1" ht="12.75">
      <c r="H1550" s="57"/>
      <c r="L1550" s="57"/>
    </row>
    <row r="1551" spans="8:12" s="58" customFormat="1" ht="12.75">
      <c r="H1551" s="57"/>
      <c r="L1551" s="57"/>
    </row>
    <row r="1552" spans="8:12" s="58" customFormat="1" ht="12.75">
      <c r="H1552" s="57"/>
      <c r="L1552" s="57"/>
    </row>
    <row r="1553" spans="8:12" s="58" customFormat="1" ht="12.75">
      <c r="H1553" s="57"/>
      <c r="L1553" s="57"/>
    </row>
    <row r="1554" spans="8:12" s="58" customFormat="1" ht="12.75">
      <c r="H1554" s="57"/>
      <c r="L1554" s="57"/>
    </row>
    <row r="1555" spans="8:12" s="58" customFormat="1" ht="12.75">
      <c r="H1555" s="57"/>
      <c r="L1555" s="57"/>
    </row>
    <row r="1556" spans="8:12" s="58" customFormat="1" ht="12.75">
      <c r="H1556" s="57"/>
      <c r="L1556" s="57"/>
    </row>
    <row r="1557" spans="8:12" s="58" customFormat="1" ht="12.75">
      <c r="H1557" s="57"/>
      <c r="L1557" s="57"/>
    </row>
    <row r="1558" spans="8:12" s="58" customFormat="1" ht="12.75">
      <c r="H1558" s="57"/>
      <c r="L1558" s="57"/>
    </row>
    <row r="1559" spans="8:12" s="58" customFormat="1" ht="12.75">
      <c r="H1559" s="57"/>
      <c r="L1559" s="57"/>
    </row>
    <row r="1560" spans="8:12" s="58" customFormat="1" ht="12.75">
      <c r="H1560" s="57"/>
      <c r="L1560" s="57"/>
    </row>
    <row r="1561" spans="8:12" s="58" customFormat="1" ht="12.75">
      <c r="H1561" s="57"/>
      <c r="L1561" s="57"/>
    </row>
    <row r="1562" spans="8:12" s="58" customFormat="1" ht="12.75">
      <c r="H1562" s="57"/>
      <c r="L1562" s="57"/>
    </row>
    <row r="1563" spans="8:12" s="58" customFormat="1" ht="12.75">
      <c r="H1563" s="57"/>
      <c r="L1563" s="57"/>
    </row>
    <row r="1564" spans="8:12" s="58" customFormat="1" ht="12.75">
      <c r="H1564" s="57"/>
      <c r="L1564" s="57"/>
    </row>
    <row r="1565" spans="8:12" s="58" customFormat="1" ht="12.75">
      <c r="H1565" s="57"/>
      <c r="L1565" s="57"/>
    </row>
    <row r="1566" spans="8:12" s="58" customFormat="1" ht="12.75">
      <c r="H1566" s="57"/>
      <c r="L1566" s="57"/>
    </row>
    <row r="1567" spans="8:12" s="58" customFormat="1" ht="12.75">
      <c r="H1567" s="57"/>
      <c r="L1567" s="57"/>
    </row>
    <row r="1568" spans="8:12" s="58" customFormat="1" ht="12.75">
      <c r="H1568" s="57"/>
      <c r="L1568" s="57"/>
    </row>
    <row r="1569" spans="8:12" s="58" customFormat="1" ht="12.75">
      <c r="H1569" s="57"/>
      <c r="L1569" s="57"/>
    </row>
    <row r="1570" spans="8:12" s="58" customFormat="1" ht="12.75">
      <c r="H1570" s="57"/>
      <c r="L1570" s="57"/>
    </row>
    <row r="1571" spans="8:12" s="58" customFormat="1" ht="12.75">
      <c r="H1571" s="57"/>
      <c r="L1571" s="57"/>
    </row>
    <row r="1572" spans="8:12" s="58" customFormat="1" ht="12.75">
      <c r="H1572" s="57"/>
      <c r="L1572" s="57"/>
    </row>
    <row r="1573" spans="8:12" s="58" customFormat="1" ht="12.75">
      <c r="H1573" s="57"/>
      <c r="L1573" s="57"/>
    </row>
    <row r="1574" spans="8:12" s="58" customFormat="1" ht="12.75">
      <c r="H1574" s="57"/>
      <c r="L1574" s="57"/>
    </row>
    <row r="1575" spans="8:12" s="58" customFormat="1" ht="12.75">
      <c r="H1575" s="57"/>
      <c r="L1575" s="57"/>
    </row>
    <row r="1576" spans="8:12" s="58" customFormat="1" ht="12.75">
      <c r="H1576" s="57"/>
      <c r="L1576" s="57"/>
    </row>
    <row r="1577" spans="8:12" s="58" customFormat="1" ht="12.75">
      <c r="H1577" s="57"/>
      <c r="L1577" s="57"/>
    </row>
    <row r="1578" spans="8:12" s="58" customFormat="1" ht="12.75">
      <c r="H1578" s="57"/>
      <c r="L1578" s="57"/>
    </row>
    <row r="1579" spans="8:12" s="58" customFormat="1" ht="12.75">
      <c r="H1579" s="57"/>
      <c r="L1579" s="57"/>
    </row>
    <row r="1580" spans="8:12" s="58" customFormat="1" ht="12.75">
      <c r="H1580" s="57"/>
      <c r="L1580" s="57"/>
    </row>
    <row r="1581" spans="8:12" s="58" customFormat="1" ht="12.75">
      <c r="H1581" s="57"/>
      <c r="L1581" s="57"/>
    </row>
    <row r="1582" spans="8:12" s="58" customFormat="1" ht="12.75">
      <c r="H1582" s="57"/>
      <c r="L1582" s="57"/>
    </row>
    <row r="1583" spans="8:12" s="58" customFormat="1" ht="12.75">
      <c r="H1583" s="57"/>
      <c r="L1583" s="57"/>
    </row>
    <row r="1584" spans="8:12" s="58" customFormat="1" ht="12.75">
      <c r="H1584" s="57"/>
      <c r="L1584" s="57"/>
    </row>
    <row r="1585" spans="8:12" s="58" customFormat="1" ht="12.75">
      <c r="H1585" s="57"/>
      <c r="L1585" s="57"/>
    </row>
    <row r="1586" spans="8:12" s="58" customFormat="1" ht="12.75">
      <c r="H1586" s="57"/>
      <c r="L1586" s="57"/>
    </row>
    <row r="1587" spans="8:12" s="58" customFormat="1" ht="12.75">
      <c r="H1587" s="57"/>
      <c r="L1587" s="57"/>
    </row>
    <row r="1588" spans="8:12" s="58" customFormat="1" ht="12.75">
      <c r="H1588" s="57"/>
      <c r="L1588" s="57"/>
    </row>
    <row r="1589" spans="8:12" s="58" customFormat="1" ht="12.75">
      <c r="H1589" s="57"/>
      <c r="L1589" s="57"/>
    </row>
    <row r="1590" spans="8:12" s="58" customFormat="1" ht="12.75">
      <c r="H1590" s="57"/>
      <c r="L1590" s="57"/>
    </row>
    <row r="1591" spans="8:12" s="58" customFormat="1" ht="12.75">
      <c r="H1591" s="57"/>
      <c r="L1591" s="57"/>
    </row>
    <row r="1592" spans="8:12" s="58" customFormat="1" ht="12.75">
      <c r="H1592" s="57"/>
      <c r="L1592" s="57"/>
    </row>
    <row r="1593" spans="8:12" s="58" customFormat="1" ht="12.75">
      <c r="H1593" s="57"/>
      <c r="L1593" s="57"/>
    </row>
    <row r="1594" spans="8:12" s="58" customFormat="1" ht="12.75">
      <c r="H1594" s="57"/>
      <c r="L1594" s="57"/>
    </row>
    <row r="1595" spans="8:12" s="58" customFormat="1" ht="12.75">
      <c r="H1595" s="57"/>
      <c r="L1595" s="57"/>
    </row>
    <row r="1596" spans="8:12" s="58" customFormat="1" ht="12.75">
      <c r="H1596" s="57"/>
      <c r="L1596" s="57"/>
    </row>
    <row r="1597" spans="8:12" s="58" customFormat="1" ht="12.75">
      <c r="H1597" s="57"/>
      <c r="L1597" s="57"/>
    </row>
    <row r="1598" spans="8:12" s="58" customFormat="1" ht="12.75">
      <c r="H1598" s="57"/>
      <c r="L1598" s="57"/>
    </row>
    <row r="1599" spans="8:12" s="58" customFormat="1" ht="12.75">
      <c r="H1599" s="57"/>
      <c r="L1599" s="57"/>
    </row>
    <row r="1600" spans="8:12" s="58" customFormat="1" ht="12.75">
      <c r="H1600" s="57"/>
      <c r="L1600" s="57"/>
    </row>
    <row r="1601" spans="8:12" s="58" customFormat="1" ht="12.75">
      <c r="H1601" s="57"/>
      <c r="L1601" s="57"/>
    </row>
    <row r="1602" spans="8:12" s="58" customFormat="1" ht="12.75">
      <c r="H1602" s="57"/>
      <c r="L1602" s="57"/>
    </row>
    <row r="1603" spans="8:12" s="58" customFormat="1" ht="12.75">
      <c r="H1603" s="57"/>
      <c r="L1603" s="57"/>
    </row>
    <row r="1604" spans="8:12" s="58" customFormat="1" ht="12.75">
      <c r="H1604" s="57"/>
      <c r="L1604" s="57"/>
    </row>
    <row r="1605" spans="8:12" s="58" customFormat="1" ht="12.75">
      <c r="H1605" s="57"/>
      <c r="L1605" s="57"/>
    </row>
    <row r="1606" spans="8:12" s="58" customFormat="1" ht="12.75">
      <c r="H1606" s="57"/>
      <c r="L1606" s="57"/>
    </row>
    <row r="1607" spans="8:12" s="58" customFormat="1" ht="12.75">
      <c r="H1607" s="57"/>
      <c r="L1607" s="57"/>
    </row>
    <row r="1608" spans="8:12" s="58" customFormat="1" ht="12.75">
      <c r="H1608" s="57"/>
      <c r="L1608" s="57"/>
    </row>
    <row r="1609" spans="8:12" s="58" customFormat="1" ht="12.75">
      <c r="H1609" s="57"/>
      <c r="L1609" s="57"/>
    </row>
    <row r="1610" spans="8:12" s="58" customFormat="1" ht="12.75">
      <c r="H1610" s="57"/>
      <c r="L1610" s="57"/>
    </row>
    <row r="1611" spans="8:12" s="58" customFormat="1" ht="12.75">
      <c r="H1611" s="57"/>
      <c r="L1611" s="57"/>
    </row>
    <row r="1612" spans="8:12" s="58" customFormat="1" ht="12.75">
      <c r="H1612" s="57"/>
      <c r="L1612" s="57"/>
    </row>
    <row r="1613" spans="8:12" s="58" customFormat="1" ht="12.75">
      <c r="H1613" s="57"/>
      <c r="L1613" s="57"/>
    </row>
    <row r="1614" spans="8:12" s="58" customFormat="1" ht="12.75">
      <c r="H1614" s="57"/>
      <c r="L1614" s="57"/>
    </row>
    <row r="1615" spans="8:12" s="58" customFormat="1" ht="12.75">
      <c r="H1615" s="57"/>
      <c r="L1615" s="57"/>
    </row>
    <row r="1616" spans="8:12" s="58" customFormat="1" ht="12.75">
      <c r="H1616" s="57"/>
      <c r="L1616" s="57"/>
    </row>
    <row r="1617" spans="8:12" s="58" customFormat="1" ht="12.75">
      <c r="H1617" s="57"/>
      <c r="L1617" s="57"/>
    </row>
    <row r="1618" spans="8:12" s="58" customFormat="1" ht="12.75">
      <c r="H1618" s="57"/>
      <c r="L1618" s="57"/>
    </row>
    <row r="1619" spans="8:12" s="58" customFormat="1" ht="12.75">
      <c r="H1619" s="57"/>
      <c r="L1619" s="57"/>
    </row>
    <row r="1620" spans="8:12" s="58" customFormat="1" ht="12.75">
      <c r="H1620" s="57"/>
      <c r="L1620" s="57"/>
    </row>
    <row r="1621" spans="8:12" s="58" customFormat="1" ht="12.75">
      <c r="H1621" s="57"/>
      <c r="L1621" s="57"/>
    </row>
    <row r="1622" spans="8:12" s="58" customFormat="1" ht="12.75">
      <c r="H1622" s="57"/>
      <c r="L1622" s="57"/>
    </row>
    <row r="1623" spans="8:12" s="58" customFormat="1" ht="12.75">
      <c r="H1623" s="57"/>
      <c r="L1623" s="57"/>
    </row>
    <row r="1624" spans="8:12" s="58" customFormat="1" ht="12.75">
      <c r="H1624" s="57"/>
      <c r="L1624" s="57"/>
    </row>
    <row r="1625" spans="8:12" s="58" customFormat="1" ht="12.75">
      <c r="H1625" s="57"/>
      <c r="L1625" s="57"/>
    </row>
    <row r="1626" spans="8:12" s="58" customFormat="1" ht="12.75">
      <c r="H1626" s="57"/>
      <c r="L1626" s="57"/>
    </row>
    <row r="1627" spans="8:12" s="58" customFormat="1" ht="12.75">
      <c r="H1627" s="57"/>
      <c r="L1627" s="57"/>
    </row>
    <row r="1628" spans="8:12" s="58" customFormat="1" ht="12.75">
      <c r="H1628" s="57"/>
      <c r="L1628" s="57"/>
    </row>
    <row r="1629" spans="8:12" s="58" customFormat="1" ht="12.75">
      <c r="H1629" s="57"/>
      <c r="L1629" s="57"/>
    </row>
    <row r="1630" spans="8:12" s="58" customFormat="1" ht="12.75">
      <c r="H1630" s="57"/>
      <c r="L1630" s="57"/>
    </row>
    <row r="1631" spans="8:12" s="58" customFormat="1" ht="12.75">
      <c r="H1631" s="57"/>
      <c r="L1631" s="57"/>
    </row>
    <row r="1632" spans="8:12" s="58" customFormat="1" ht="12.75">
      <c r="H1632" s="57"/>
      <c r="L1632" s="57"/>
    </row>
    <row r="1633" spans="8:12" s="58" customFormat="1" ht="12.75">
      <c r="H1633" s="57"/>
      <c r="L1633" s="57"/>
    </row>
    <row r="1634" spans="8:12" s="58" customFormat="1" ht="12.75">
      <c r="H1634" s="57"/>
      <c r="L1634" s="57"/>
    </row>
    <row r="1635" spans="8:12" s="58" customFormat="1" ht="12.75">
      <c r="H1635" s="57"/>
      <c r="L1635" s="57"/>
    </row>
    <row r="1636" spans="8:12" s="58" customFormat="1" ht="12.75">
      <c r="H1636" s="57"/>
      <c r="L1636" s="57"/>
    </row>
    <row r="1637" spans="8:12" s="58" customFormat="1" ht="12.75">
      <c r="H1637" s="57"/>
      <c r="L1637" s="57"/>
    </row>
    <row r="1638" spans="8:12" s="58" customFormat="1" ht="12.75">
      <c r="H1638" s="57"/>
      <c r="L1638" s="57"/>
    </row>
    <row r="1639" spans="8:12" s="58" customFormat="1" ht="12.75">
      <c r="H1639" s="57"/>
      <c r="L1639" s="57"/>
    </row>
    <row r="1640" spans="8:12" s="58" customFormat="1" ht="12.75">
      <c r="H1640" s="57"/>
      <c r="L1640" s="57"/>
    </row>
    <row r="1641" spans="8:12" s="58" customFormat="1" ht="12.75">
      <c r="H1641" s="57"/>
      <c r="L1641" s="57"/>
    </row>
    <row r="1642" spans="8:12" s="58" customFormat="1" ht="12.75">
      <c r="H1642" s="57"/>
      <c r="L1642" s="57"/>
    </row>
    <row r="1643" spans="8:12" s="58" customFormat="1" ht="12.75">
      <c r="H1643" s="57"/>
      <c r="L1643" s="57"/>
    </row>
    <row r="1644" spans="8:12" s="58" customFormat="1" ht="12.75">
      <c r="H1644" s="57"/>
      <c r="L1644" s="57"/>
    </row>
    <row r="1645" spans="8:12" s="58" customFormat="1" ht="12.75">
      <c r="H1645" s="57"/>
      <c r="L1645" s="57"/>
    </row>
    <row r="1646" spans="8:12" s="58" customFormat="1" ht="12.75">
      <c r="H1646" s="57"/>
      <c r="L1646" s="57"/>
    </row>
    <row r="1647" spans="8:12" s="58" customFormat="1" ht="12.75">
      <c r="H1647" s="57"/>
      <c r="L1647" s="57"/>
    </row>
    <row r="1648" spans="8:12" s="58" customFormat="1" ht="12.75">
      <c r="H1648" s="57"/>
      <c r="L1648" s="57"/>
    </row>
    <row r="1649" spans="8:12" s="58" customFormat="1" ht="12.75">
      <c r="H1649" s="57"/>
      <c r="L1649" s="57"/>
    </row>
    <row r="1650" spans="8:12" s="58" customFormat="1" ht="12.75">
      <c r="H1650" s="57"/>
      <c r="L1650" s="57"/>
    </row>
    <row r="1651" spans="8:12" s="58" customFormat="1" ht="12.75">
      <c r="H1651" s="57"/>
      <c r="L1651" s="57"/>
    </row>
    <row r="1652" spans="8:12" s="58" customFormat="1" ht="12.75">
      <c r="H1652" s="57"/>
      <c r="L1652" s="57"/>
    </row>
    <row r="1653" spans="8:12" s="58" customFormat="1" ht="12.75">
      <c r="H1653" s="57"/>
      <c r="L1653" s="57"/>
    </row>
    <row r="1654" spans="8:12" s="58" customFormat="1" ht="12.75">
      <c r="H1654" s="57"/>
      <c r="L1654" s="57"/>
    </row>
    <row r="1655" spans="8:12" s="58" customFormat="1" ht="12.75">
      <c r="H1655" s="57"/>
      <c r="L1655" s="57"/>
    </row>
    <row r="1656" spans="8:12" s="58" customFormat="1" ht="12.75">
      <c r="H1656" s="57"/>
      <c r="L1656" s="57"/>
    </row>
    <row r="1657" spans="8:12" s="58" customFormat="1" ht="12.75">
      <c r="H1657" s="57"/>
      <c r="L1657" s="57"/>
    </row>
    <row r="1658" spans="8:12" s="58" customFormat="1" ht="12.75">
      <c r="H1658" s="57"/>
      <c r="L1658" s="57"/>
    </row>
    <row r="1659" spans="8:12" s="58" customFormat="1" ht="12.75">
      <c r="H1659" s="57"/>
      <c r="L1659" s="57"/>
    </row>
    <row r="1660" spans="8:12" s="58" customFormat="1" ht="12.75">
      <c r="H1660" s="57"/>
      <c r="L1660" s="57"/>
    </row>
    <row r="1661" spans="8:12" s="58" customFormat="1" ht="12.75">
      <c r="H1661" s="57"/>
      <c r="L1661" s="57"/>
    </row>
    <row r="1662" spans="8:12" s="58" customFormat="1" ht="12.75">
      <c r="H1662" s="57"/>
      <c r="L1662" s="57"/>
    </row>
    <row r="1663" spans="8:12" s="58" customFormat="1" ht="12.75">
      <c r="H1663" s="57"/>
      <c r="L1663" s="57"/>
    </row>
    <row r="1664" spans="8:12" s="58" customFormat="1" ht="12.75">
      <c r="H1664" s="57"/>
      <c r="L1664" s="57"/>
    </row>
    <row r="1665" spans="8:12" s="58" customFormat="1" ht="12.75">
      <c r="H1665" s="57"/>
      <c r="L1665" s="57"/>
    </row>
    <row r="1666" spans="8:12" s="58" customFormat="1" ht="12.75">
      <c r="H1666" s="57"/>
      <c r="L1666" s="57"/>
    </row>
    <row r="1667" spans="8:12" s="58" customFormat="1" ht="12.75">
      <c r="H1667" s="57"/>
      <c r="L1667" s="57"/>
    </row>
    <row r="1668" spans="8:12" s="58" customFormat="1" ht="12.75">
      <c r="H1668" s="57"/>
      <c r="L1668" s="57"/>
    </row>
    <row r="1669" spans="8:12" s="58" customFormat="1" ht="12.75">
      <c r="H1669" s="57"/>
      <c r="L1669" s="57"/>
    </row>
    <row r="1670" spans="8:12" s="58" customFormat="1" ht="12.75">
      <c r="H1670" s="57"/>
      <c r="L1670" s="57"/>
    </row>
    <row r="1671" spans="8:12" s="58" customFormat="1" ht="12.75">
      <c r="H1671" s="57"/>
      <c r="L1671" s="57"/>
    </row>
    <row r="1672" spans="8:12" s="58" customFormat="1" ht="12.75">
      <c r="H1672" s="57"/>
      <c r="L1672" s="57"/>
    </row>
    <row r="1673" spans="8:12" s="58" customFormat="1" ht="12.75">
      <c r="H1673" s="57"/>
      <c r="L1673" s="57"/>
    </row>
    <row r="1674" spans="8:12" s="58" customFormat="1" ht="12.75">
      <c r="H1674" s="57"/>
      <c r="L1674" s="57"/>
    </row>
    <row r="1675" spans="8:12" s="58" customFormat="1" ht="12.75">
      <c r="H1675" s="57"/>
      <c r="L1675" s="57"/>
    </row>
    <row r="1676" spans="8:12" s="58" customFormat="1" ht="12.75">
      <c r="H1676" s="57"/>
      <c r="L1676" s="57"/>
    </row>
    <row r="1677" spans="8:12" s="58" customFormat="1" ht="12.75">
      <c r="H1677" s="57"/>
      <c r="L1677" s="57"/>
    </row>
    <row r="1678" spans="8:12" s="58" customFormat="1" ht="12.75">
      <c r="H1678" s="57"/>
      <c r="L1678" s="57"/>
    </row>
    <row r="1679" spans="8:12" s="58" customFormat="1" ht="12.75">
      <c r="H1679" s="57"/>
      <c r="L1679" s="57"/>
    </row>
    <row r="1680" spans="8:12" s="58" customFormat="1" ht="12.75">
      <c r="H1680" s="57"/>
      <c r="L1680" s="57"/>
    </row>
    <row r="1681" spans="8:12" s="58" customFormat="1" ht="12.75">
      <c r="H1681" s="57"/>
      <c r="L1681" s="57"/>
    </row>
    <row r="1682" spans="8:12" s="58" customFormat="1" ht="12.75">
      <c r="H1682" s="57"/>
      <c r="L1682" s="57"/>
    </row>
    <row r="1683" spans="8:12" s="58" customFormat="1" ht="12.75">
      <c r="H1683" s="57"/>
      <c r="L1683" s="57"/>
    </row>
    <row r="1684" spans="8:12" s="58" customFormat="1" ht="12.75">
      <c r="H1684" s="57"/>
      <c r="L1684" s="57"/>
    </row>
    <row r="1685" spans="8:12" s="58" customFormat="1" ht="12.75">
      <c r="H1685" s="57"/>
      <c r="L1685" s="57"/>
    </row>
    <row r="1686" spans="8:12" s="58" customFormat="1" ht="12.75">
      <c r="H1686" s="57"/>
      <c r="L1686" s="57"/>
    </row>
    <row r="1687" spans="8:12" s="58" customFormat="1" ht="12.75">
      <c r="H1687" s="57"/>
      <c r="L1687" s="57"/>
    </row>
    <row r="1688" spans="8:12" s="58" customFormat="1" ht="12.75">
      <c r="H1688" s="57"/>
      <c r="L1688" s="57"/>
    </row>
    <row r="1689" spans="8:12" s="58" customFormat="1" ht="12.75">
      <c r="H1689" s="57"/>
      <c r="L1689" s="57"/>
    </row>
    <row r="1690" spans="8:12" s="58" customFormat="1" ht="12.75">
      <c r="H1690" s="57"/>
      <c r="L1690" s="57"/>
    </row>
    <row r="1691" spans="8:12" s="58" customFormat="1" ht="12.75">
      <c r="H1691" s="57"/>
      <c r="L1691" s="57"/>
    </row>
    <row r="1692" spans="8:12" s="58" customFormat="1" ht="12.75">
      <c r="H1692" s="57"/>
      <c r="L1692" s="57"/>
    </row>
    <row r="1693" spans="8:12" s="58" customFormat="1" ht="12.75">
      <c r="H1693" s="57"/>
      <c r="L1693" s="57"/>
    </row>
    <row r="1694" spans="8:12" s="58" customFormat="1" ht="12.75">
      <c r="H1694" s="57"/>
      <c r="L1694" s="57"/>
    </row>
    <row r="1695" spans="8:12" s="58" customFormat="1" ht="12.75">
      <c r="H1695" s="57"/>
      <c r="L1695" s="57"/>
    </row>
    <row r="1696" spans="8:12" s="58" customFormat="1" ht="12.75">
      <c r="H1696" s="57"/>
      <c r="L1696" s="57"/>
    </row>
    <row r="1697" spans="8:12" s="58" customFormat="1" ht="12.75">
      <c r="H1697" s="57"/>
      <c r="L1697" s="57"/>
    </row>
    <row r="1698" spans="8:12" s="58" customFormat="1" ht="12.75">
      <c r="H1698" s="57"/>
      <c r="L1698" s="57"/>
    </row>
    <row r="1699" spans="8:12" s="58" customFormat="1" ht="12.75">
      <c r="H1699" s="57"/>
      <c r="L1699" s="57"/>
    </row>
    <row r="1700" spans="8:12" s="58" customFormat="1" ht="12.75">
      <c r="H1700" s="57"/>
      <c r="L1700" s="57"/>
    </row>
    <row r="1701" spans="8:12" s="58" customFormat="1" ht="12.75">
      <c r="H1701" s="57"/>
      <c r="L1701" s="57"/>
    </row>
    <row r="1702" spans="8:12" s="58" customFormat="1" ht="12.75">
      <c r="H1702" s="57"/>
      <c r="L1702" s="57"/>
    </row>
    <row r="1703" spans="8:12" s="58" customFormat="1" ht="12.75">
      <c r="H1703" s="57"/>
      <c r="L1703" s="57"/>
    </row>
    <row r="1704" spans="8:12" s="58" customFormat="1" ht="12.75">
      <c r="H1704" s="57"/>
      <c r="L1704" s="57"/>
    </row>
    <row r="1705" spans="8:12" s="58" customFormat="1" ht="12.75">
      <c r="H1705" s="57"/>
      <c r="L1705" s="57"/>
    </row>
    <row r="1706" spans="8:12" s="58" customFormat="1" ht="12.75">
      <c r="H1706" s="57"/>
      <c r="L1706" s="57"/>
    </row>
    <row r="1707" spans="8:12" s="58" customFormat="1" ht="12.75">
      <c r="H1707" s="57"/>
      <c r="L1707" s="57"/>
    </row>
    <row r="1708" spans="8:12" s="58" customFormat="1" ht="12.75">
      <c r="H1708" s="57"/>
      <c r="L1708" s="57"/>
    </row>
    <row r="1709" spans="8:12" s="58" customFormat="1" ht="12.75">
      <c r="H1709" s="57"/>
      <c r="L1709" s="57"/>
    </row>
    <row r="1710" spans="8:12" s="58" customFormat="1" ht="12.75">
      <c r="H1710" s="57"/>
      <c r="L1710" s="57"/>
    </row>
    <row r="1711" spans="8:12" s="58" customFormat="1" ht="12.75">
      <c r="H1711" s="57"/>
      <c r="L1711" s="57"/>
    </row>
    <row r="1712" spans="8:12" s="58" customFormat="1" ht="12.75">
      <c r="H1712" s="57"/>
      <c r="L1712" s="57"/>
    </row>
    <row r="1713" spans="8:12" s="58" customFormat="1" ht="12.75">
      <c r="H1713" s="57"/>
      <c r="L1713" s="57"/>
    </row>
    <row r="1714" spans="8:12" s="58" customFormat="1" ht="12.75">
      <c r="H1714" s="57"/>
      <c r="L1714" s="57"/>
    </row>
    <row r="1715" spans="8:12" s="58" customFormat="1" ht="12.75">
      <c r="H1715" s="57"/>
      <c r="L1715" s="57"/>
    </row>
    <row r="1716" spans="8:12" s="58" customFormat="1" ht="12.75">
      <c r="H1716" s="57"/>
      <c r="L1716" s="57"/>
    </row>
    <row r="1717" spans="8:12" s="58" customFormat="1" ht="12.75">
      <c r="H1717" s="57"/>
      <c r="L1717" s="57"/>
    </row>
    <row r="1718" spans="8:12" s="58" customFormat="1" ht="12.75">
      <c r="H1718" s="57"/>
      <c r="L1718" s="57"/>
    </row>
    <row r="1719" spans="8:12" s="58" customFormat="1" ht="12.75">
      <c r="H1719" s="57"/>
      <c r="L1719" s="57"/>
    </row>
    <row r="1720" spans="8:12" s="58" customFormat="1" ht="12.75">
      <c r="H1720" s="57"/>
      <c r="L1720" s="57"/>
    </row>
    <row r="1721" spans="8:12" s="58" customFormat="1" ht="12.75">
      <c r="H1721" s="57"/>
      <c r="L1721" s="57"/>
    </row>
    <row r="1722" spans="8:12" s="58" customFormat="1" ht="12.75">
      <c r="H1722" s="57"/>
      <c r="L1722" s="57"/>
    </row>
    <row r="1723" spans="8:12" s="58" customFormat="1" ht="12.75">
      <c r="H1723" s="57"/>
      <c r="L1723" s="57"/>
    </row>
    <row r="1724" spans="8:12" s="58" customFormat="1" ht="12.75">
      <c r="H1724" s="57"/>
      <c r="L1724" s="57"/>
    </row>
    <row r="1725" spans="8:12" s="58" customFormat="1" ht="12.75">
      <c r="H1725" s="57"/>
      <c r="L1725" s="57"/>
    </row>
    <row r="1726" spans="8:12" s="58" customFormat="1" ht="12.75">
      <c r="H1726" s="57"/>
      <c r="L1726" s="57"/>
    </row>
    <row r="1727" spans="8:12" s="58" customFormat="1" ht="12.75">
      <c r="H1727" s="57"/>
      <c r="L1727" s="57"/>
    </row>
    <row r="1728" spans="8:12" s="58" customFormat="1" ht="12.75">
      <c r="H1728" s="57"/>
      <c r="L1728" s="57"/>
    </row>
    <row r="1729" spans="8:12" s="58" customFormat="1" ht="12.75">
      <c r="H1729" s="57"/>
      <c r="L1729" s="57"/>
    </row>
    <row r="1730" spans="8:12" s="58" customFormat="1" ht="12.75">
      <c r="H1730" s="57"/>
      <c r="L1730" s="57"/>
    </row>
    <row r="1731" spans="8:12" s="58" customFormat="1" ht="12.75">
      <c r="H1731" s="57"/>
      <c r="L1731" s="57"/>
    </row>
    <row r="1732" spans="8:12" s="58" customFormat="1" ht="12.75">
      <c r="H1732" s="57"/>
      <c r="L1732" s="57"/>
    </row>
    <row r="1733" spans="8:12" s="58" customFormat="1" ht="12.75">
      <c r="H1733" s="57"/>
      <c r="L1733" s="57"/>
    </row>
    <row r="1734" spans="8:12" s="58" customFormat="1" ht="12.75">
      <c r="H1734" s="57"/>
      <c r="L1734" s="57"/>
    </row>
    <row r="1735" spans="8:12" s="58" customFormat="1" ht="12.75">
      <c r="H1735" s="57"/>
      <c r="L1735" s="57"/>
    </row>
    <row r="1736" spans="8:12" s="58" customFormat="1" ht="12.75">
      <c r="H1736" s="57"/>
      <c r="L1736" s="57"/>
    </row>
    <row r="1737" spans="8:12" s="58" customFormat="1" ht="12.75">
      <c r="H1737" s="57"/>
      <c r="L1737" s="57"/>
    </row>
    <row r="1738" spans="8:12" s="58" customFormat="1" ht="12.75">
      <c r="H1738" s="57"/>
      <c r="L1738" s="57"/>
    </row>
    <row r="1739" spans="8:12" s="58" customFormat="1" ht="12.75">
      <c r="H1739" s="57"/>
      <c r="L1739" s="57"/>
    </row>
    <row r="1740" spans="8:12" s="58" customFormat="1" ht="12.75">
      <c r="H1740" s="57"/>
      <c r="L1740" s="57"/>
    </row>
    <row r="1741" spans="8:12" s="58" customFormat="1" ht="12.75">
      <c r="H1741" s="57"/>
      <c r="L1741" s="57"/>
    </row>
    <row r="1742" spans="8:12" s="58" customFormat="1" ht="12.75">
      <c r="H1742" s="57"/>
      <c r="L1742" s="57"/>
    </row>
    <row r="1743" spans="8:12" s="58" customFormat="1" ht="12.75">
      <c r="H1743" s="57"/>
      <c r="L1743" s="57"/>
    </row>
    <row r="1744" spans="8:12" s="58" customFormat="1" ht="12.75">
      <c r="H1744" s="57"/>
      <c r="L1744" s="57"/>
    </row>
    <row r="1745" spans="8:12" s="58" customFormat="1" ht="12.75">
      <c r="H1745" s="57"/>
      <c r="L1745" s="57"/>
    </row>
    <row r="1746" spans="8:12" s="58" customFormat="1" ht="12.75">
      <c r="H1746" s="57"/>
      <c r="L1746" s="57"/>
    </row>
    <row r="1747" spans="8:12" s="58" customFormat="1" ht="12.75">
      <c r="H1747" s="57"/>
      <c r="L1747" s="57"/>
    </row>
    <row r="1748" spans="8:12" s="58" customFormat="1" ht="12.75">
      <c r="H1748" s="57"/>
      <c r="L1748" s="57"/>
    </row>
    <row r="1749" spans="8:12" s="58" customFormat="1" ht="12.75">
      <c r="H1749" s="57"/>
      <c r="L1749" s="57"/>
    </row>
    <row r="1750" spans="8:12" s="58" customFormat="1" ht="12.75">
      <c r="H1750" s="57"/>
      <c r="L1750" s="57"/>
    </row>
    <row r="1751" spans="8:12" s="58" customFormat="1" ht="12.75">
      <c r="H1751" s="57"/>
      <c r="L1751" s="57"/>
    </row>
    <row r="1752" spans="8:12" s="58" customFormat="1" ht="12.75">
      <c r="H1752" s="57"/>
      <c r="L1752" s="57"/>
    </row>
    <row r="1753" spans="8:12" s="58" customFormat="1" ht="12.75">
      <c r="H1753" s="57"/>
      <c r="L1753" s="57"/>
    </row>
    <row r="1754" spans="8:12" s="58" customFormat="1" ht="12.75">
      <c r="H1754" s="57"/>
      <c r="L1754" s="57"/>
    </row>
    <row r="1755" spans="8:12" s="58" customFormat="1" ht="12.75">
      <c r="H1755" s="57"/>
      <c r="L1755" s="57"/>
    </row>
    <row r="1756" spans="8:12" s="58" customFormat="1" ht="12.75">
      <c r="H1756" s="57"/>
      <c r="L1756" s="57"/>
    </row>
    <row r="1757" spans="8:12" s="58" customFormat="1" ht="12.75">
      <c r="H1757" s="57"/>
      <c r="L1757" s="57"/>
    </row>
    <row r="1758" spans="8:12" s="58" customFormat="1" ht="12.75">
      <c r="H1758" s="57"/>
      <c r="L1758" s="57"/>
    </row>
    <row r="1759" spans="8:12" s="58" customFormat="1" ht="12.75">
      <c r="H1759" s="57"/>
      <c r="L1759" s="57"/>
    </row>
    <row r="1760" spans="8:12" s="58" customFormat="1" ht="12.75">
      <c r="H1760" s="57"/>
      <c r="L1760" s="57"/>
    </row>
    <row r="1761" spans="8:12" s="58" customFormat="1" ht="12.75">
      <c r="H1761" s="57"/>
      <c r="L1761" s="57"/>
    </row>
    <row r="1762" spans="8:12" s="58" customFormat="1" ht="12.75">
      <c r="H1762" s="57"/>
      <c r="L1762" s="57"/>
    </row>
    <row r="1763" spans="8:12" s="58" customFormat="1" ht="12.75">
      <c r="H1763" s="57"/>
      <c r="L1763" s="57"/>
    </row>
    <row r="1764" spans="8:12" s="58" customFormat="1" ht="12.75">
      <c r="H1764" s="57"/>
      <c r="L1764" s="57"/>
    </row>
    <row r="1765" spans="8:12" s="58" customFormat="1" ht="12.75">
      <c r="H1765" s="57"/>
      <c r="L1765" s="57"/>
    </row>
    <row r="1766" spans="8:12" s="58" customFormat="1" ht="12.75">
      <c r="H1766" s="57"/>
      <c r="L1766" s="57"/>
    </row>
    <row r="1767" spans="8:12" s="58" customFormat="1" ht="12.75">
      <c r="H1767" s="57"/>
      <c r="L1767" s="57"/>
    </row>
    <row r="1768" spans="8:12" s="58" customFormat="1" ht="12.75">
      <c r="H1768" s="57"/>
      <c r="L1768" s="57"/>
    </row>
    <row r="1769" spans="8:12" s="58" customFormat="1" ht="12.75">
      <c r="H1769" s="57"/>
      <c r="L1769" s="57"/>
    </row>
    <row r="1770" spans="8:12" s="58" customFormat="1" ht="12.75">
      <c r="H1770" s="57"/>
      <c r="L1770" s="57"/>
    </row>
    <row r="1771" spans="8:12" s="58" customFormat="1" ht="12.75">
      <c r="H1771" s="57"/>
      <c r="L1771" s="57"/>
    </row>
    <row r="1772" spans="8:12" s="58" customFormat="1" ht="12.75">
      <c r="H1772" s="57"/>
      <c r="L1772" s="57"/>
    </row>
    <row r="1773" spans="8:12" s="58" customFormat="1" ht="12.75">
      <c r="H1773" s="57"/>
      <c r="L1773" s="57"/>
    </row>
    <row r="1774" spans="8:12" s="58" customFormat="1" ht="12.75">
      <c r="H1774" s="57"/>
      <c r="L1774" s="57"/>
    </row>
    <row r="1775" spans="8:12" s="58" customFormat="1" ht="12.75">
      <c r="H1775" s="57"/>
      <c r="L1775" s="57"/>
    </row>
    <row r="1776" spans="8:12" s="58" customFormat="1" ht="12.75">
      <c r="H1776" s="57"/>
      <c r="L1776" s="57"/>
    </row>
    <row r="1777" spans="8:12" s="58" customFormat="1" ht="12.75">
      <c r="H1777" s="57"/>
      <c r="L1777" s="57"/>
    </row>
    <row r="1778" spans="8:12" s="58" customFormat="1" ht="12.75">
      <c r="H1778" s="57"/>
      <c r="L1778" s="57"/>
    </row>
    <row r="1779" spans="8:12" s="58" customFormat="1" ht="12.75">
      <c r="H1779" s="57"/>
      <c r="L1779" s="57"/>
    </row>
    <row r="1780" spans="8:12" s="58" customFormat="1" ht="12.75">
      <c r="H1780" s="57"/>
      <c r="L1780" s="57"/>
    </row>
    <row r="1781" spans="8:12" s="58" customFormat="1" ht="12.75">
      <c r="H1781" s="57"/>
      <c r="L1781" s="57"/>
    </row>
    <row r="1782" spans="8:12" s="58" customFormat="1" ht="12.75">
      <c r="H1782" s="57"/>
      <c r="L1782" s="57"/>
    </row>
    <row r="1783" spans="8:12" s="58" customFormat="1" ht="12.75">
      <c r="H1783" s="57"/>
      <c r="L1783" s="57"/>
    </row>
    <row r="1784" spans="8:12" s="58" customFormat="1" ht="12.75">
      <c r="H1784" s="57"/>
      <c r="L1784" s="57"/>
    </row>
    <row r="1785" spans="8:12" s="58" customFormat="1" ht="12.75">
      <c r="H1785" s="57"/>
      <c r="L1785" s="57"/>
    </row>
    <row r="1786" spans="8:12" s="58" customFormat="1" ht="12.75">
      <c r="H1786" s="57"/>
      <c r="L1786" s="57"/>
    </row>
    <row r="1787" spans="8:12" s="58" customFormat="1" ht="12.75">
      <c r="H1787" s="57"/>
      <c r="L1787" s="57"/>
    </row>
    <row r="1788" spans="8:12" s="58" customFormat="1" ht="12.75">
      <c r="H1788" s="57"/>
      <c r="L1788" s="57"/>
    </row>
    <row r="1789" spans="8:12" s="58" customFormat="1" ht="12.75">
      <c r="H1789" s="57"/>
      <c r="L1789" s="57"/>
    </row>
    <row r="1790" spans="8:12" s="58" customFormat="1" ht="12.75">
      <c r="H1790" s="57"/>
      <c r="L1790" s="57"/>
    </row>
    <row r="1791" spans="8:12" s="58" customFormat="1" ht="12.75">
      <c r="H1791" s="57"/>
      <c r="L1791" s="57"/>
    </row>
    <row r="1792" spans="8:12" s="58" customFormat="1" ht="12.75">
      <c r="H1792" s="57"/>
      <c r="L1792" s="57"/>
    </row>
    <row r="1793" spans="8:12" s="58" customFormat="1" ht="12.75">
      <c r="H1793" s="57"/>
      <c r="L1793" s="57"/>
    </row>
    <row r="1794" spans="8:12" s="58" customFormat="1" ht="12.75">
      <c r="H1794" s="57"/>
      <c r="L1794" s="57"/>
    </row>
    <row r="1795" spans="8:12" s="58" customFormat="1" ht="12.75">
      <c r="H1795" s="57"/>
      <c r="L1795" s="57"/>
    </row>
    <row r="1796" spans="8:12" s="58" customFormat="1" ht="12.75">
      <c r="H1796" s="57"/>
      <c r="L1796" s="57"/>
    </row>
    <row r="1797" spans="8:12" s="58" customFormat="1" ht="12.75">
      <c r="H1797" s="57"/>
      <c r="L1797" s="57"/>
    </row>
    <row r="1798" spans="8:12" s="58" customFormat="1" ht="12.75">
      <c r="H1798" s="57"/>
      <c r="L1798" s="57"/>
    </row>
    <row r="1799" spans="8:12" s="58" customFormat="1" ht="12.75">
      <c r="H1799" s="57"/>
      <c r="L1799" s="57"/>
    </row>
    <row r="1800" spans="8:12" s="58" customFormat="1" ht="12.75">
      <c r="H1800" s="57"/>
      <c r="L1800" s="57"/>
    </row>
    <row r="1801" spans="8:12" s="58" customFormat="1" ht="12.75">
      <c r="H1801" s="57"/>
      <c r="L1801" s="57"/>
    </row>
    <row r="1802" spans="8:12" s="58" customFormat="1" ht="12.75">
      <c r="H1802" s="57"/>
      <c r="L1802" s="57"/>
    </row>
    <row r="1803" spans="8:12" s="58" customFormat="1" ht="12.75">
      <c r="H1803" s="57"/>
      <c r="L1803" s="57"/>
    </row>
    <row r="1804" spans="8:12" s="58" customFormat="1" ht="12.75">
      <c r="H1804" s="57"/>
      <c r="L1804" s="57"/>
    </row>
    <row r="1805" spans="8:12" s="58" customFormat="1" ht="12.75">
      <c r="H1805" s="57"/>
      <c r="L1805" s="57"/>
    </row>
    <row r="1806" spans="8:12" s="58" customFormat="1" ht="12.75">
      <c r="H1806" s="57"/>
      <c r="L1806" s="57"/>
    </row>
    <row r="1807" spans="8:12" s="58" customFormat="1" ht="12.75">
      <c r="H1807" s="57"/>
      <c r="L1807" s="57"/>
    </row>
    <row r="1808" spans="8:12" s="58" customFormat="1" ht="12.75">
      <c r="H1808" s="57"/>
      <c r="L1808" s="57"/>
    </row>
    <row r="1809" spans="8:12" s="58" customFormat="1" ht="12.75">
      <c r="H1809" s="57"/>
      <c r="L1809" s="57"/>
    </row>
    <row r="1810" spans="8:12" s="58" customFormat="1" ht="12.75">
      <c r="H1810" s="57"/>
      <c r="L1810" s="57"/>
    </row>
    <row r="1811" spans="8:12" s="58" customFormat="1" ht="12.75">
      <c r="H1811" s="57"/>
      <c r="L1811" s="57"/>
    </row>
    <row r="1812" spans="8:12" s="58" customFormat="1" ht="12.75">
      <c r="H1812" s="57"/>
      <c r="L1812" s="57"/>
    </row>
    <row r="1813" spans="8:12" s="58" customFormat="1" ht="12.75">
      <c r="H1813" s="57"/>
      <c r="L1813" s="57"/>
    </row>
    <row r="1814" spans="8:12" s="58" customFormat="1" ht="12.75">
      <c r="H1814" s="57"/>
      <c r="L1814" s="57"/>
    </row>
    <row r="1815" spans="8:12" s="58" customFormat="1" ht="12.75">
      <c r="H1815" s="57"/>
      <c r="L1815" s="57"/>
    </row>
    <row r="1816" spans="8:12" s="58" customFormat="1" ht="12.75">
      <c r="H1816" s="57"/>
      <c r="L1816" s="57"/>
    </row>
    <row r="1817" spans="8:12" s="58" customFormat="1" ht="12.75">
      <c r="H1817" s="57"/>
      <c r="L1817" s="57"/>
    </row>
    <row r="1818" spans="8:12" s="58" customFormat="1" ht="12.75">
      <c r="H1818" s="57"/>
      <c r="L1818" s="57"/>
    </row>
    <row r="1819" spans="8:12" s="58" customFormat="1" ht="12.75">
      <c r="H1819" s="57"/>
      <c r="L1819" s="57"/>
    </row>
    <row r="1820" spans="8:12" s="58" customFormat="1" ht="12.75">
      <c r="H1820" s="57"/>
      <c r="L1820" s="57"/>
    </row>
    <row r="1821" spans="8:12" s="58" customFormat="1" ht="12.75">
      <c r="H1821" s="57"/>
      <c r="L1821" s="57"/>
    </row>
    <row r="1822" spans="8:12" s="58" customFormat="1" ht="12.75">
      <c r="H1822" s="57"/>
      <c r="L1822" s="57"/>
    </row>
    <row r="1823" spans="8:12" s="58" customFormat="1" ht="12.75">
      <c r="H1823" s="57"/>
      <c r="L1823" s="57"/>
    </row>
    <row r="1824" spans="8:12" s="58" customFormat="1" ht="12.75">
      <c r="H1824" s="57"/>
      <c r="L1824" s="57"/>
    </row>
    <row r="1825" spans="8:12" s="58" customFormat="1" ht="12.75">
      <c r="H1825" s="57"/>
      <c r="L1825" s="57"/>
    </row>
    <row r="1826" spans="8:12" s="58" customFormat="1" ht="12.75">
      <c r="H1826" s="57"/>
      <c r="L1826" s="57"/>
    </row>
    <row r="1827" spans="8:12" s="58" customFormat="1" ht="12.75">
      <c r="H1827" s="57"/>
      <c r="L1827" s="57"/>
    </row>
    <row r="1828" spans="8:12" s="58" customFormat="1" ht="12.75">
      <c r="H1828" s="57"/>
      <c r="L1828" s="57"/>
    </row>
    <row r="1829" spans="8:12" s="58" customFormat="1" ht="12.75">
      <c r="H1829" s="57"/>
      <c r="L1829" s="57"/>
    </row>
    <row r="1830" spans="8:12" s="58" customFormat="1" ht="12.75">
      <c r="H1830" s="57"/>
      <c r="L1830" s="57"/>
    </row>
    <row r="1831" spans="8:12" s="58" customFormat="1" ht="12.75">
      <c r="H1831" s="57"/>
      <c r="L1831" s="57"/>
    </row>
    <row r="1832" spans="8:12" s="58" customFormat="1" ht="12.75">
      <c r="H1832" s="57"/>
      <c r="L1832" s="57"/>
    </row>
    <row r="1833" spans="8:12" s="58" customFormat="1" ht="12.75">
      <c r="H1833" s="57"/>
      <c r="L1833" s="57"/>
    </row>
    <row r="1834" spans="8:12" s="58" customFormat="1" ht="12.75">
      <c r="H1834" s="57"/>
      <c r="L1834" s="57"/>
    </row>
    <row r="1835" spans="8:12" s="58" customFormat="1" ht="12.75">
      <c r="H1835" s="57"/>
      <c r="L1835" s="57"/>
    </row>
    <row r="1836" spans="8:12" s="58" customFormat="1" ht="12.75">
      <c r="H1836" s="57"/>
      <c r="L1836" s="57"/>
    </row>
    <row r="1837" spans="8:12" s="58" customFormat="1" ht="12.75">
      <c r="H1837" s="57"/>
      <c r="L1837" s="57"/>
    </row>
    <row r="1838" spans="8:12" s="58" customFormat="1" ht="12.75">
      <c r="H1838" s="57"/>
      <c r="L1838" s="57"/>
    </row>
    <row r="1839" spans="8:12" s="58" customFormat="1" ht="12.75">
      <c r="H1839" s="57"/>
      <c r="L1839" s="57"/>
    </row>
    <row r="1840" spans="8:12" s="58" customFormat="1" ht="12.75">
      <c r="H1840" s="57"/>
      <c r="L1840" s="57"/>
    </row>
    <row r="1841" spans="8:12" s="58" customFormat="1" ht="12.75">
      <c r="H1841" s="57"/>
      <c r="L1841" s="57"/>
    </row>
    <row r="1842" spans="8:12" s="58" customFormat="1" ht="12.75">
      <c r="H1842" s="57"/>
      <c r="L1842" s="57"/>
    </row>
    <row r="1843" spans="8:12" s="58" customFormat="1" ht="12.75">
      <c r="H1843" s="57"/>
      <c r="L1843" s="57"/>
    </row>
    <row r="1844" spans="8:12" s="58" customFormat="1" ht="12.75">
      <c r="H1844" s="57"/>
      <c r="L1844" s="57"/>
    </row>
    <row r="1845" spans="8:12" s="58" customFormat="1" ht="12.75">
      <c r="H1845" s="57"/>
      <c r="L1845" s="57"/>
    </row>
    <row r="1846" spans="8:12" s="58" customFormat="1" ht="12.75">
      <c r="H1846" s="57"/>
      <c r="L1846" s="57"/>
    </row>
    <row r="1847" spans="8:12" s="58" customFormat="1" ht="12.75">
      <c r="H1847" s="57"/>
      <c r="L1847" s="57"/>
    </row>
    <row r="1848" spans="8:12" s="58" customFormat="1" ht="12.75">
      <c r="H1848" s="57"/>
      <c r="L1848" s="57"/>
    </row>
    <row r="1849" spans="8:12" s="58" customFormat="1" ht="12.75">
      <c r="H1849" s="57"/>
      <c r="L1849" s="57"/>
    </row>
    <row r="1850" spans="8:12" s="58" customFormat="1" ht="12.75">
      <c r="H1850" s="57"/>
      <c r="L1850" s="57"/>
    </row>
    <row r="1851" spans="8:12" s="58" customFormat="1" ht="12.75">
      <c r="H1851" s="57"/>
      <c r="L1851" s="57"/>
    </row>
    <row r="1852" spans="8:12" s="58" customFormat="1" ht="12.75">
      <c r="H1852" s="57"/>
      <c r="L1852" s="57"/>
    </row>
    <row r="1853" spans="8:12" s="58" customFormat="1" ht="12.75">
      <c r="H1853" s="57"/>
      <c r="L1853" s="57"/>
    </row>
    <row r="1854" spans="8:12" s="58" customFormat="1" ht="12.75">
      <c r="H1854" s="57"/>
      <c r="L1854" s="57"/>
    </row>
    <row r="1855" spans="8:12" s="58" customFormat="1" ht="12.75">
      <c r="H1855" s="57"/>
      <c r="L1855" s="57"/>
    </row>
    <row r="1856" spans="8:12" s="58" customFormat="1" ht="12.75">
      <c r="H1856" s="57"/>
      <c r="L1856" s="57"/>
    </row>
    <row r="1857" spans="8:12" s="58" customFormat="1" ht="12.75">
      <c r="H1857" s="57"/>
      <c r="L1857" s="57"/>
    </row>
    <row r="1858" spans="8:12" s="58" customFormat="1" ht="12.75">
      <c r="H1858" s="57"/>
      <c r="L1858" s="57"/>
    </row>
    <row r="1859" spans="8:12" s="58" customFormat="1" ht="12.75">
      <c r="H1859" s="57"/>
      <c r="L1859" s="57"/>
    </row>
    <row r="1860" spans="8:12" s="58" customFormat="1" ht="12.75">
      <c r="H1860" s="57"/>
      <c r="L1860" s="57"/>
    </row>
    <row r="1861" spans="8:12" s="58" customFormat="1" ht="12.75">
      <c r="H1861" s="57"/>
      <c r="L1861" s="57"/>
    </row>
    <row r="1862" spans="8:12" s="58" customFormat="1" ht="12.75">
      <c r="H1862" s="57"/>
      <c r="L1862" s="57"/>
    </row>
    <row r="1863" spans="8:12" s="58" customFormat="1" ht="12.75">
      <c r="H1863" s="57"/>
      <c r="L1863" s="57"/>
    </row>
    <row r="1864" spans="8:12" s="58" customFormat="1" ht="12.75">
      <c r="H1864" s="57"/>
      <c r="L1864" s="57"/>
    </row>
    <row r="1865" spans="8:12" s="58" customFormat="1" ht="12.75">
      <c r="H1865" s="57"/>
      <c r="L1865" s="57"/>
    </row>
    <row r="1866" spans="8:12" s="58" customFormat="1" ht="12.75">
      <c r="H1866" s="57"/>
      <c r="L1866" s="57"/>
    </row>
    <row r="1867" spans="8:12" s="58" customFormat="1" ht="12.75">
      <c r="H1867" s="57"/>
      <c r="L1867" s="57"/>
    </row>
    <row r="1868" spans="8:12" s="58" customFormat="1" ht="12.75">
      <c r="H1868" s="57"/>
      <c r="L1868" s="57"/>
    </row>
    <row r="1869" spans="8:12" s="58" customFormat="1" ht="12.75">
      <c r="H1869" s="57"/>
      <c r="L1869" s="57"/>
    </row>
    <row r="1870" spans="8:12" s="58" customFormat="1" ht="12.75">
      <c r="H1870" s="57"/>
      <c r="L1870" s="57"/>
    </row>
    <row r="1871" spans="8:12" s="58" customFormat="1" ht="12.75">
      <c r="H1871" s="57"/>
      <c r="L1871" s="57"/>
    </row>
    <row r="1872" spans="8:12" s="58" customFormat="1" ht="12.75">
      <c r="H1872" s="57"/>
      <c r="L1872" s="57"/>
    </row>
    <row r="1873" spans="8:12" s="58" customFormat="1" ht="12.75">
      <c r="H1873" s="57"/>
      <c r="L1873" s="57"/>
    </row>
    <row r="1874" spans="8:12" s="58" customFormat="1" ht="12.75">
      <c r="H1874" s="57"/>
      <c r="L1874" s="57"/>
    </row>
    <row r="1875" spans="8:12" s="58" customFormat="1" ht="12.75">
      <c r="H1875" s="57"/>
      <c r="L1875" s="57"/>
    </row>
    <row r="1876" spans="8:12" s="58" customFormat="1" ht="12.75">
      <c r="H1876" s="57"/>
      <c r="L1876" s="57"/>
    </row>
    <row r="1877" spans="8:12" s="58" customFormat="1" ht="12.75">
      <c r="H1877" s="57"/>
      <c r="L1877" s="57"/>
    </row>
    <row r="1878" spans="8:12" s="58" customFormat="1" ht="12.75">
      <c r="H1878" s="57"/>
      <c r="L1878" s="57"/>
    </row>
    <row r="1879" spans="8:12" s="58" customFormat="1" ht="12.75">
      <c r="H1879" s="57"/>
      <c r="L1879" s="57"/>
    </row>
    <row r="1880" spans="8:12" s="58" customFormat="1" ht="12.75">
      <c r="H1880" s="57"/>
      <c r="L1880" s="57"/>
    </row>
    <row r="1881" spans="8:12" s="58" customFormat="1" ht="12.75">
      <c r="H1881" s="57"/>
      <c r="L1881" s="57"/>
    </row>
    <row r="1882" spans="8:12" s="58" customFormat="1" ht="12.75">
      <c r="H1882" s="57"/>
      <c r="L1882" s="57"/>
    </row>
    <row r="1883" spans="8:12" s="58" customFormat="1" ht="12.75">
      <c r="H1883" s="57"/>
      <c r="L1883" s="57"/>
    </row>
    <row r="1884" spans="8:12" s="58" customFormat="1" ht="12.75">
      <c r="H1884" s="57"/>
      <c r="L1884" s="57"/>
    </row>
    <row r="1885" spans="8:12" s="58" customFormat="1" ht="12.75">
      <c r="H1885" s="57"/>
      <c r="L1885" s="57"/>
    </row>
    <row r="1886" spans="8:12" s="58" customFormat="1" ht="12.75">
      <c r="H1886" s="57"/>
      <c r="L1886" s="57"/>
    </row>
    <row r="1887" spans="8:12" s="58" customFormat="1" ht="12.75">
      <c r="H1887" s="57"/>
      <c r="L1887" s="57"/>
    </row>
    <row r="1888" spans="8:12" s="58" customFormat="1" ht="12.75">
      <c r="H1888" s="57"/>
      <c r="L1888" s="57"/>
    </row>
    <row r="1889" spans="8:12" s="58" customFormat="1" ht="12.75">
      <c r="H1889" s="57"/>
      <c r="L1889" s="57"/>
    </row>
    <row r="1890" spans="8:12" s="58" customFormat="1" ht="12.75">
      <c r="H1890" s="57"/>
      <c r="L1890" s="57"/>
    </row>
    <row r="1891" spans="8:12" s="58" customFormat="1" ht="12.75">
      <c r="H1891" s="57"/>
      <c r="L1891" s="57"/>
    </row>
    <row r="1892" spans="8:12" s="58" customFormat="1" ht="12.75">
      <c r="H1892" s="57"/>
      <c r="L1892" s="57"/>
    </row>
    <row r="1893" spans="8:12" s="58" customFormat="1" ht="12.75">
      <c r="H1893" s="57"/>
      <c r="L1893" s="57"/>
    </row>
    <row r="1894" spans="8:12" s="58" customFormat="1" ht="12.75">
      <c r="H1894" s="57"/>
      <c r="L1894" s="57"/>
    </row>
    <row r="1895" spans="8:12" s="58" customFormat="1" ht="12.75">
      <c r="H1895" s="57"/>
      <c r="L1895" s="57"/>
    </row>
    <row r="1896" spans="8:12" s="58" customFormat="1" ht="12.75">
      <c r="H1896" s="57"/>
      <c r="L1896" s="57"/>
    </row>
    <row r="1897" spans="8:12" s="58" customFormat="1" ht="12.75">
      <c r="H1897" s="57"/>
      <c r="L1897" s="57"/>
    </row>
    <row r="1898" spans="8:12" s="58" customFormat="1" ht="12.75">
      <c r="H1898" s="57"/>
      <c r="L1898" s="57"/>
    </row>
    <row r="1899" spans="8:12" s="58" customFormat="1" ht="12.75">
      <c r="H1899" s="57"/>
      <c r="L1899" s="57"/>
    </row>
    <row r="1900" spans="8:12" s="58" customFormat="1" ht="12.75">
      <c r="H1900" s="57"/>
      <c r="L1900" s="57"/>
    </row>
    <row r="1901" spans="8:12" s="58" customFormat="1" ht="12.75">
      <c r="H1901" s="57"/>
      <c r="L1901" s="57"/>
    </row>
    <row r="1902" spans="8:12" s="58" customFormat="1" ht="12.75">
      <c r="H1902" s="57"/>
      <c r="L1902" s="57"/>
    </row>
    <row r="1903" spans="8:12" s="58" customFormat="1" ht="12.75">
      <c r="H1903" s="57"/>
      <c r="L1903" s="57"/>
    </row>
    <row r="1904" spans="8:12" s="58" customFormat="1" ht="12.75">
      <c r="H1904" s="57"/>
      <c r="L1904" s="57"/>
    </row>
    <row r="1905" spans="8:12" s="58" customFormat="1" ht="12.75">
      <c r="H1905" s="57"/>
      <c r="L1905" s="57"/>
    </row>
    <row r="1906" spans="8:12" s="58" customFormat="1" ht="12.75">
      <c r="H1906" s="57"/>
      <c r="L1906" s="57"/>
    </row>
    <row r="1907" spans="8:12" s="58" customFormat="1" ht="12.75">
      <c r="H1907" s="57"/>
      <c r="L1907" s="57"/>
    </row>
    <row r="1908" spans="8:12" s="58" customFormat="1" ht="12.75">
      <c r="H1908" s="57"/>
      <c r="L1908" s="57"/>
    </row>
    <row r="1909" spans="8:12" s="58" customFormat="1" ht="12.75">
      <c r="H1909" s="57"/>
      <c r="L1909" s="57"/>
    </row>
    <row r="1910" spans="8:12" s="58" customFormat="1" ht="12.75">
      <c r="H1910" s="57"/>
      <c r="L1910" s="57"/>
    </row>
    <row r="1911" spans="8:12" s="58" customFormat="1" ht="12.75">
      <c r="H1911" s="57"/>
      <c r="L1911" s="57"/>
    </row>
    <row r="1912" spans="8:12" s="58" customFormat="1" ht="12.75">
      <c r="H1912" s="57"/>
      <c r="L1912" s="57"/>
    </row>
    <row r="1913" spans="8:12" s="58" customFormat="1" ht="12.75">
      <c r="H1913" s="57"/>
      <c r="L1913" s="57"/>
    </row>
    <row r="1914" spans="8:12" s="58" customFormat="1" ht="12.75">
      <c r="H1914" s="57"/>
      <c r="L1914" s="57"/>
    </row>
    <row r="1915" spans="8:12" s="58" customFormat="1" ht="12.75">
      <c r="H1915" s="57"/>
      <c r="L1915" s="57"/>
    </row>
    <row r="1916" spans="8:12" s="58" customFormat="1" ht="12.75">
      <c r="H1916" s="57"/>
      <c r="L1916" s="57"/>
    </row>
    <row r="1917" spans="8:12" s="58" customFormat="1" ht="12.75">
      <c r="H1917" s="57"/>
      <c r="L1917" s="57"/>
    </row>
    <row r="1918" spans="8:12" s="58" customFormat="1" ht="12.75">
      <c r="H1918" s="57"/>
      <c r="L1918" s="57"/>
    </row>
    <row r="1919" spans="8:12" s="58" customFormat="1" ht="12.75">
      <c r="H1919" s="57"/>
      <c r="L1919" s="57"/>
    </row>
    <row r="1920" spans="8:12" s="58" customFormat="1" ht="12.75">
      <c r="H1920" s="57"/>
      <c r="L1920" s="57"/>
    </row>
    <row r="1921" spans="8:12" s="58" customFormat="1" ht="12.75">
      <c r="H1921" s="57"/>
      <c r="L1921" s="57"/>
    </row>
    <row r="1922" spans="8:12" s="58" customFormat="1" ht="12.75">
      <c r="H1922" s="57"/>
      <c r="L1922" s="57"/>
    </row>
    <row r="1923" spans="8:12" s="58" customFormat="1" ht="12.75">
      <c r="H1923" s="57"/>
      <c r="L1923" s="57"/>
    </row>
    <row r="1924" spans="8:12" s="58" customFormat="1" ht="12.75">
      <c r="H1924" s="57"/>
      <c r="L1924" s="57"/>
    </row>
    <row r="1925" spans="8:12" s="58" customFormat="1" ht="12.75">
      <c r="H1925" s="57"/>
      <c r="L1925" s="57"/>
    </row>
    <row r="1926" spans="8:12" s="58" customFormat="1" ht="12.75">
      <c r="H1926" s="57"/>
      <c r="L1926" s="57"/>
    </row>
    <row r="1927" spans="8:12" s="58" customFormat="1" ht="12.75">
      <c r="H1927" s="57"/>
      <c r="L1927" s="57"/>
    </row>
    <row r="1928" spans="8:12" s="58" customFormat="1" ht="12.75">
      <c r="H1928" s="57"/>
      <c r="L1928" s="57"/>
    </row>
    <row r="1929" spans="8:12" s="58" customFormat="1" ht="12.75">
      <c r="H1929" s="57"/>
      <c r="L1929" s="57"/>
    </row>
    <row r="1930" spans="8:12" s="58" customFormat="1" ht="12.75">
      <c r="H1930" s="57"/>
      <c r="L1930" s="57"/>
    </row>
    <row r="1931" spans="8:12" s="58" customFormat="1" ht="12.75">
      <c r="H1931" s="57"/>
      <c r="L1931" s="57"/>
    </row>
    <row r="1932" spans="8:12" s="58" customFormat="1" ht="12.75">
      <c r="H1932" s="57"/>
      <c r="L1932" s="57"/>
    </row>
    <row r="1933" spans="8:12" s="58" customFormat="1" ht="12.75">
      <c r="H1933" s="57"/>
      <c r="L1933" s="57"/>
    </row>
    <row r="1934" spans="8:12" s="58" customFormat="1" ht="12.75">
      <c r="H1934" s="57"/>
      <c r="L1934" s="57"/>
    </row>
    <row r="1935" spans="8:12" s="58" customFormat="1" ht="12.75">
      <c r="H1935" s="57"/>
      <c r="L1935" s="57"/>
    </row>
    <row r="1936" spans="8:12" s="58" customFormat="1" ht="12.75">
      <c r="H1936" s="57"/>
      <c r="L1936" s="57"/>
    </row>
    <row r="1937" spans="8:12" s="58" customFormat="1" ht="12.75">
      <c r="H1937" s="57"/>
      <c r="L1937" s="57"/>
    </row>
    <row r="1938" spans="8:12" s="58" customFormat="1" ht="12.75">
      <c r="H1938" s="57"/>
      <c r="L1938" s="57"/>
    </row>
    <row r="1939" spans="8:12" s="58" customFormat="1" ht="12.75">
      <c r="H1939" s="57"/>
      <c r="L1939" s="57"/>
    </row>
    <row r="1940" spans="8:12" s="58" customFormat="1" ht="12.75">
      <c r="H1940" s="57"/>
      <c r="L1940" s="57"/>
    </row>
    <row r="1941" spans="8:12" s="58" customFormat="1" ht="12.75">
      <c r="H1941" s="57"/>
      <c r="L1941" s="57"/>
    </row>
    <row r="1942" spans="8:12" s="58" customFormat="1" ht="12.75">
      <c r="H1942" s="57"/>
      <c r="L1942" s="57"/>
    </row>
    <row r="1943" spans="8:12" s="58" customFormat="1" ht="12.75">
      <c r="H1943" s="57"/>
      <c r="L1943" s="57"/>
    </row>
    <row r="1944" spans="8:12" s="58" customFormat="1" ht="12.75">
      <c r="H1944" s="57"/>
      <c r="L1944" s="57"/>
    </row>
    <row r="1945" spans="8:12" s="58" customFormat="1" ht="12.75">
      <c r="H1945" s="57"/>
      <c r="L1945" s="57"/>
    </row>
    <row r="1946" spans="8:12" s="58" customFormat="1" ht="12.75">
      <c r="H1946" s="57"/>
      <c r="L1946" s="57"/>
    </row>
    <row r="1947" spans="8:12" s="58" customFormat="1" ht="12.75">
      <c r="H1947" s="57"/>
      <c r="L1947" s="57"/>
    </row>
    <row r="1948" spans="8:12" s="58" customFormat="1" ht="12.75">
      <c r="H1948" s="57"/>
      <c r="L1948" s="57"/>
    </row>
    <row r="1949" spans="8:12" s="58" customFormat="1" ht="12.75">
      <c r="H1949" s="57"/>
      <c r="L1949" s="57"/>
    </row>
    <row r="1950" spans="8:12" s="58" customFormat="1" ht="12.75">
      <c r="H1950" s="57"/>
      <c r="L1950" s="57"/>
    </row>
    <row r="1951" spans="8:12" s="58" customFormat="1" ht="12.75">
      <c r="H1951" s="57"/>
      <c r="L1951" s="57"/>
    </row>
    <row r="1952" spans="8:12" s="58" customFormat="1" ht="12.75">
      <c r="H1952" s="57"/>
      <c r="L1952" s="57"/>
    </row>
    <row r="1953" spans="8:12" s="58" customFormat="1" ht="12.75">
      <c r="H1953" s="57"/>
      <c r="L1953" s="57"/>
    </row>
    <row r="1954" spans="8:12" s="58" customFormat="1" ht="12.75">
      <c r="H1954" s="57"/>
      <c r="L1954" s="57"/>
    </row>
    <row r="1955" spans="8:12" s="58" customFormat="1" ht="12.75">
      <c r="H1955" s="57"/>
      <c r="L1955" s="57"/>
    </row>
    <row r="1956" spans="8:12" s="58" customFormat="1" ht="12.75">
      <c r="H1956" s="57"/>
      <c r="L1956" s="57"/>
    </row>
    <row r="1957" spans="8:12" s="58" customFormat="1" ht="12.75">
      <c r="H1957" s="57"/>
      <c r="L1957" s="57"/>
    </row>
    <row r="1958" spans="8:12" s="58" customFormat="1" ht="12.75">
      <c r="H1958" s="57"/>
      <c r="L1958" s="57"/>
    </row>
    <row r="1959" spans="8:12" s="58" customFormat="1" ht="12.75">
      <c r="H1959" s="57"/>
      <c r="L1959" s="57"/>
    </row>
    <row r="1960" spans="8:12" s="58" customFormat="1" ht="12.75">
      <c r="H1960" s="57"/>
      <c r="L1960" s="57"/>
    </row>
    <row r="1961" spans="8:12" s="58" customFormat="1" ht="12.75">
      <c r="H1961" s="57"/>
      <c r="L1961" s="57"/>
    </row>
    <row r="1962" spans="8:12" s="58" customFormat="1" ht="12.75">
      <c r="H1962" s="57"/>
      <c r="L1962" s="57"/>
    </row>
    <row r="1963" spans="8:12" s="58" customFormat="1" ht="12.75">
      <c r="H1963" s="57"/>
      <c r="L1963" s="57"/>
    </row>
    <row r="1964" spans="8:12" s="58" customFormat="1" ht="12.75">
      <c r="H1964" s="57"/>
      <c r="L1964" s="57"/>
    </row>
    <row r="1965" spans="8:12" s="58" customFormat="1" ht="12.75">
      <c r="H1965" s="57"/>
      <c r="L1965" s="57"/>
    </row>
    <row r="1966" spans="8:12" s="58" customFormat="1" ht="12.75">
      <c r="H1966" s="57"/>
      <c r="L1966" s="57"/>
    </row>
    <row r="1967" spans="8:12" s="58" customFormat="1" ht="12.75">
      <c r="H1967" s="57"/>
      <c r="L1967" s="57"/>
    </row>
    <row r="1968" spans="8:12" s="58" customFormat="1" ht="12.75">
      <c r="H1968" s="57"/>
      <c r="L1968" s="57"/>
    </row>
    <row r="1969" spans="8:12" s="58" customFormat="1" ht="12.75">
      <c r="H1969" s="57"/>
      <c r="L1969" s="57"/>
    </row>
    <row r="1970" spans="8:12" s="58" customFormat="1" ht="12.75">
      <c r="H1970" s="57"/>
      <c r="L1970" s="57"/>
    </row>
    <row r="1971" spans="8:12" s="58" customFormat="1" ht="12.75">
      <c r="H1971" s="57"/>
      <c r="L1971" s="57"/>
    </row>
    <row r="1972" spans="8:12" s="58" customFormat="1" ht="12.75">
      <c r="H1972" s="57"/>
      <c r="L1972" s="57"/>
    </row>
    <row r="1973" spans="8:12" s="58" customFormat="1" ht="12.75">
      <c r="H1973" s="57"/>
      <c r="L1973" s="57"/>
    </row>
    <row r="1974" spans="8:12" s="58" customFormat="1" ht="12.75">
      <c r="H1974" s="57"/>
      <c r="L1974" s="57"/>
    </row>
    <row r="1975" spans="8:12" s="58" customFormat="1" ht="12.75">
      <c r="H1975" s="57"/>
      <c r="L1975" s="57"/>
    </row>
    <row r="1976" spans="8:12" s="58" customFormat="1" ht="12.75">
      <c r="H1976" s="57"/>
      <c r="L1976" s="57"/>
    </row>
    <row r="1977" spans="8:12" s="58" customFormat="1" ht="12.75">
      <c r="H1977" s="57"/>
      <c r="L1977" s="57"/>
    </row>
    <row r="1978" spans="8:12" s="58" customFormat="1" ht="12.75">
      <c r="H1978" s="57"/>
      <c r="L1978" s="57"/>
    </row>
    <row r="1979" spans="8:12" s="58" customFormat="1" ht="12.75">
      <c r="H1979" s="57"/>
      <c r="L1979" s="57"/>
    </row>
    <row r="1980" spans="8:12" s="58" customFormat="1" ht="12.75">
      <c r="H1980" s="57"/>
      <c r="L1980" s="57"/>
    </row>
    <row r="1981" spans="8:12" s="58" customFormat="1" ht="12.75">
      <c r="H1981" s="57"/>
      <c r="L1981" s="57"/>
    </row>
    <row r="1982" spans="8:12" s="58" customFormat="1" ht="12.75">
      <c r="H1982" s="57"/>
      <c r="L1982" s="57"/>
    </row>
    <row r="1983" spans="8:12" s="58" customFormat="1" ht="12.75">
      <c r="H1983" s="57"/>
      <c r="L1983" s="57"/>
    </row>
    <row r="1984" spans="8:12" s="58" customFormat="1" ht="12.75">
      <c r="H1984" s="57"/>
      <c r="L1984" s="57"/>
    </row>
    <row r="1985" spans="8:12" s="58" customFormat="1" ht="12.75">
      <c r="H1985" s="57"/>
      <c r="L1985" s="57"/>
    </row>
    <row r="1986" spans="8:12" s="58" customFormat="1" ht="12.75">
      <c r="H1986" s="57"/>
      <c r="L1986" s="57"/>
    </row>
    <row r="1987" spans="8:12" s="58" customFormat="1" ht="12.75">
      <c r="H1987" s="57"/>
      <c r="L1987" s="57"/>
    </row>
    <row r="1988" spans="8:12" s="58" customFormat="1" ht="12.75">
      <c r="H1988" s="57"/>
      <c r="L1988" s="57"/>
    </row>
    <row r="1989" spans="8:12" s="58" customFormat="1" ht="12.75">
      <c r="H1989" s="57"/>
      <c r="L1989" s="57"/>
    </row>
    <row r="1990" spans="8:12" s="58" customFormat="1" ht="12.75">
      <c r="H1990" s="57"/>
      <c r="L1990" s="57"/>
    </row>
    <row r="1991" spans="8:12" s="58" customFormat="1" ht="12.75">
      <c r="H1991" s="57"/>
      <c r="L1991" s="57"/>
    </row>
    <row r="1992" spans="8:12" s="58" customFormat="1" ht="12.75">
      <c r="H1992" s="57"/>
      <c r="L1992" s="57"/>
    </row>
    <row r="1993" spans="8:12" s="58" customFormat="1" ht="12.75">
      <c r="H1993" s="57"/>
      <c r="L1993" s="57"/>
    </row>
    <row r="1994" spans="8:12" s="58" customFormat="1" ht="12.75">
      <c r="H1994" s="57"/>
      <c r="L1994" s="57"/>
    </row>
    <row r="1995" spans="8:12" s="58" customFormat="1" ht="12.75">
      <c r="H1995" s="57"/>
      <c r="L1995" s="57"/>
    </row>
    <row r="1996" spans="8:12" s="58" customFormat="1" ht="12.75">
      <c r="H1996" s="57"/>
      <c r="L1996" s="57"/>
    </row>
    <row r="1997" spans="8:12" s="58" customFormat="1" ht="12.75">
      <c r="H1997" s="57"/>
      <c r="L1997" s="57"/>
    </row>
    <row r="1998" spans="8:12" s="58" customFormat="1" ht="12.75">
      <c r="H1998" s="57"/>
      <c r="L1998" s="57"/>
    </row>
    <row r="1999" spans="8:12" s="58" customFormat="1" ht="12.75">
      <c r="H1999" s="57"/>
      <c r="L1999" s="57"/>
    </row>
    <row r="2000" spans="8:12" s="58" customFormat="1" ht="12.75">
      <c r="H2000" s="57"/>
      <c r="L2000" s="57"/>
    </row>
    <row r="2001" spans="8:12" s="58" customFormat="1" ht="12.75">
      <c r="H2001" s="57"/>
      <c r="L2001" s="57"/>
    </row>
    <row r="2002" spans="8:12" s="58" customFormat="1" ht="12.75">
      <c r="H2002" s="57"/>
      <c r="L2002" s="57"/>
    </row>
    <row r="2003" spans="8:12" s="58" customFormat="1" ht="12.75">
      <c r="H2003" s="57"/>
      <c r="L2003" s="57"/>
    </row>
    <row r="2004" spans="8:12" s="58" customFormat="1" ht="12.75">
      <c r="H2004" s="57"/>
      <c r="L2004" s="57"/>
    </row>
    <row r="2005" spans="8:12" s="58" customFormat="1" ht="12.75">
      <c r="H2005" s="57"/>
      <c r="L2005" s="57"/>
    </row>
    <row r="2006" spans="8:12" s="58" customFormat="1" ht="12.75">
      <c r="H2006" s="57"/>
      <c r="L2006" s="57"/>
    </row>
    <row r="2007" spans="8:12" s="58" customFormat="1" ht="12.75">
      <c r="H2007" s="57"/>
      <c r="L2007" s="57"/>
    </row>
    <row r="2008" spans="8:12" s="58" customFormat="1" ht="12.75">
      <c r="H2008" s="57"/>
      <c r="L2008" s="57"/>
    </row>
    <row r="2009" spans="8:12" s="58" customFormat="1" ht="12.75">
      <c r="H2009" s="57"/>
      <c r="L2009" s="57"/>
    </row>
    <row r="2010" spans="8:12" s="58" customFormat="1" ht="12.75">
      <c r="H2010" s="57"/>
      <c r="L2010" s="57"/>
    </row>
    <row r="2011" spans="8:12" s="58" customFormat="1" ht="12.75">
      <c r="H2011" s="57"/>
      <c r="L2011" s="57"/>
    </row>
    <row r="2012" spans="8:12" s="58" customFormat="1" ht="12.75">
      <c r="H2012" s="57"/>
      <c r="L2012" s="57"/>
    </row>
    <row r="2013" spans="8:12" s="58" customFormat="1" ht="12.75">
      <c r="H2013" s="57"/>
      <c r="L2013" s="57"/>
    </row>
    <row r="2014" spans="8:12" s="58" customFormat="1" ht="12.75">
      <c r="H2014" s="57"/>
      <c r="L2014" s="57"/>
    </row>
    <row r="2015" spans="8:12" s="58" customFormat="1" ht="12.75">
      <c r="H2015" s="57"/>
      <c r="L2015" s="57"/>
    </row>
    <row r="2016" spans="8:12" s="58" customFormat="1" ht="12.75">
      <c r="H2016" s="57"/>
      <c r="L2016" s="57"/>
    </row>
    <row r="2017" spans="8:12" s="58" customFormat="1" ht="12.75">
      <c r="H2017" s="57"/>
      <c r="L2017" s="57"/>
    </row>
    <row r="2018" spans="8:12" s="58" customFormat="1" ht="12.75">
      <c r="H2018" s="57"/>
      <c r="L2018" s="57"/>
    </row>
    <row r="2019" spans="8:12" s="58" customFormat="1" ht="12.75">
      <c r="H2019" s="57"/>
      <c r="L2019" s="57"/>
    </row>
    <row r="2020" spans="8:12" s="58" customFormat="1" ht="12.75">
      <c r="H2020" s="57"/>
      <c r="L2020" s="57"/>
    </row>
    <row r="2021" spans="8:12" s="58" customFormat="1" ht="12.75">
      <c r="H2021" s="57"/>
      <c r="L2021" s="57"/>
    </row>
    <row r="2022" spans="8:12" s="58" customFormat="1" ht="12.75">
      <c r="H2022" s="57"/>
      <c r="L2022" s="57"/>
    </row>
    <row r="2023" spans="8:12" s="58" customFormat="1" ht="12.75">
      <c r="H2023" s="57"/>
      <c r="L2023" s="57"/>
    </row>
    <row r="2024" spans="8:12" s="58" customFormat="1" ht="12.75">
      <c r="H2024" s="57"/>
      <c r="L2024" s="57"/>
    </row>
    <row r="2025" spans="8:12" s="58" customFormat="1" ht="12.75">
      <c r="H2025" s="57"/>
      <c r="L2025" s="57"/>
    </row>
    <row r="2026" spans="8:12" s="58" customFormat="1" ht="12.75">
      <c r="H2026" s="57"/>
      <c r="L2026" s="57"/>
    </row>
    <row r="2027" spans="8:12" s="58" customFormat="1" ht="12.75">
      <c r="H2027" s="57"/>
      <c r="L2027" s="57"/>
    </row>
    <row r="2028" spans="8:12" s="58" customFormat="1" ht="12.75">
      <c r="H2028" s="57"/>
      <c r="L2028" s="57"/>
    </row>
    <row r="2029" spans="8:12" s="58" customFormat="1" ht="12.75">
      <c r="H2029" s="57"/>
      <c r="L2029" s="57"/>
    </row>
    <row r="2030" spans="8:12" s="58" customFormat="1" ht="12.75">
      <c r="H2030" s="57"/>
      <c r="L2030" s="57"/>
    </row>
    <row r="2031" spans="8:12" s="58" customFormat="1" ht="12.75">
      <c r="H2031" s="57"/>
      <c r="L2031" s="57"/>
    </row>
    <row r="2032" spans="8:12" s="58" customFormat="1" ht="12.75">
      <c r="H2032" s="57"/>
      <c r="L2032" s="57"/>
    </row>
    <row r="2033" spans="8:12" s="58" customFormat="1" ht="12.75">
      <c r="H2033" s="57"/>
      <c r="L2033" s="57"/>
    </row>
    <row r="2034" spans="8:12" s="58" customFormat="1" ht="12.75">
      <c r="H2034" s="57"/>
      <c r="L2034" s="57"/>
    </row>
    <row r="2035" spans="8:12" s="58" customFormat="1" ht="12.75">
      <c r="H2035" s="57"/>
      <c r="L2035" s="57"/>
    </row>
    <row r="2036" spans="8:12" s="58" customFormat="1" ht="12.75">
      <c r="H2036" s="57"/>
      <c r="L2036" s="57"/>
    </row>
    <row r="2037" spans="8:12" s="58" customFormat="1" ht="12.75">
      <c r="H2037" s="57"/>
      <c r="L2037" s="57"/>
    </row>
    <row r="2038" spans="8:12" s="58" customFormat="1" ht="12.75">
      <c r="H2038" s="57"/>
      <c r="L2038" s="57"/>
    </row>
    <row r="2039" spans="8:12" s="58" customFormat="1" ht="12.75">
      <c r="H2039" s="57"/>
      <c r="L2039" s="57"/>
    </row>
    <row r="2040" spans="8:12" s="58" customFormat="1" ht="12.75">
      <c r="H2040" s="57"/>
      <c r="L2040" s="57"/>
    </row>
    <row r="2041" spans="8:12" s="58" customFormat="1" ht="12.75">
      <c r="H2041" s="57"/>
      <c r="L2041" s="57"/>
    </row>
    <row r="2042" spans="8:12" s="58" customFormat="1" ht="12.75">
      <c r="H2042" s="57"/>
      <c r="L2042" s="57"/>
    </row>
    <row r="2043" spans="8:12" s="58" customFormat="1" ht="12.75">
      <c r="H2043" s="57"/>
      <c r="L2043" s="57"/>
    </row>
    <row r="2044" spans="8:12" s="58" customFormat="1" ht="12.75">
      <c r="H2044" s="57"/>
      <c r="L2044" s="57"/>
    </row>
    <row r="2045" spans="8:12" s="58" customFormat="1" ht="12.75">
      <c r="H2045" s="57"/>
      <c r="L2045" s="57"/>
    </row>
    <row r="2046" spans="8:12" s="58" customFormat="1" ht="12.75">
      <c r="H2046" s="57"/>
      <c r="L2046" s="57"/>
    </row>
    <row r="2047" spans="8:12" s="58" customFormat="1" ht="12.75">
      <c r="H2047" s="57"/>
      <c r="L2047" s="57"/>
    </row>
    <row r="2048" spans="8:12" s="58" customFormat="1" ht="12.75">
      <c r="H2048" s="57"/>
      <c r="L2048" s="57"/>
    </row>
    <row r="2049" spans="8:12" s="58" customFormat="1" ht="12.75">
      <c r="H2049" s="57"/>
      <c r="L2049" s="57"/>
    </row>
    <row r="2050" spans="8:12" s="58" customFormat="1" ht="12.75">
      <c r="H2050" s="57"/>
      <c r="L2050" s="57"/>
    </row>
    <row r="2051" spans="8:12" s="58" customFormat="1" ht="12.75">
      <c r="H2051" s="57"/>
      <c r="L2051" s="57"/>
    </row>
    <row r="2052" spans="8:12" s="58" customFormat="1" ht="12.75">
      <c r="H2052" s="57"/>
      <c r="L2052" s="57"/>
    </row>
    <row r="2053" spans="8:12" s="58" customFormat="1" ht="12.75">
      <c r="H2053" s="57"/>
      <c r="L2053" s="57"/>
    </row>
    <row r="2054" spans="8:12" s="58" customFormat="1" ht="12.75">
      <c r="H2054" s="57"/>
      <c r="L2054" s="57"/>
    </row>
    <row r="2055" spans="8:12" s="58" customFormat="1" ht="12.75">
      <c r="H2055" s="57"/>
      <c r="L2055" s="57"/>
    </row>
    <row r="2056" spans="8:12" s="58" customFormat="1" ht="12.75">
      <c r="H2056" s="57"/>
      <c r="L2056" s="57"/>
    </row>
    <row r="2057" spans="8:12" s="58" customFormat="1" ht="12.75">
      <c r="H2057" s="57"/>
      <c r="L2057" s="57"/>
    </row>
    <row r="2058" spans="8:12" s="58" customFormat="1" ht="12.75">
      <c r="H2058" s="57"/>
      <c r="L2058" s="57"/>
    </row>
    <row r="2059" spans="8:12" s="58" customFormat="1" ht="12.75">
      <c r="H2059" s="57"/>
      <c r="L2059" s="57"/>
    </row>
    <row r="2060" spans="8:12" s="58" customFormat="1" ht="12.75">
      <c r="H2060" s="57"/>
      <c r="L2060" s="57"/>
    </row>
    <row r="2061" spans="8:12" s="58" customFormat="1" ht="12.75">
      <c r="H2061" s="57"/>
      <c r="L2061" s="57"/>
    </row>
    <row r="2062" spans="8:12" s="58" customFormat="1" ht="12.75">
      <c r="H2062" s="57"/>
      <c r="L2062" s="57"/>
    </row>
    <row r="2063" spans="8:12" s="58" customFormat="1" ht="12.75">
      <c r="H2063" s="57"/>
      <c r="L2063" s="57"/>
    </row>
    <row r="2064" spans="8:12" s="58" customFormat="1" ht="12.75">
      <c r="H2064" s="57"/>
      <c r="L2064" s="57"/>
    </row>
    <row r="2065" spans="8:12" s="58" customFormat="1" ht="12.75">
      <c r="H2065" s="57"/>
      <c r="L2065" s="57"/>
    </row>
    <row r="2066" spans="8:12" s="58" customFormat="1" ht="12.75">
      <c r="H2066" s="57"/>
      <c r="L2066" s="57"/>
    </row>
    <row r="2067" spans="8:12" s="58" customFormat="1" ht="12.75">
      <c r="H2067" s="57"/>
      <c r="L2067" s="57"/>
    </row>
    <row r="2068" spans="8:12" s="58" customFormat="1" ht="12.75">
      <c r="H2068" s="57"/>
      <c r="L2068" s="57"/>
    </row>
    <row r="2069" spans="8:12" s="58" customFormat="1" ht="12.75">
      <c r="H2069" s="57"/>
      <c r="L2069" s="57"/>
    </row>
    <row r="2070" spans="8:12" s="58" customFormat="1" ht="12.75">
      <c r="H2070" s="57"/>
      <c r="L2070" s="57"/>
    </row>
    <row r="2071" spans="8:12" s="58" customFormat="1" ht="12.75">
      <c r="H2071" s="57"/>
      <c r="L2071" s="57"/>
    </row>
    <row r="2072" spans="8:12" s="58" customFormat="1" ht="12.75">
      <c r="H2072" s="57"/>
      <c r="L2072" s="57"/>
    </row>
    <row r="2073" spans="8:12" s="58" customFormat="1" ht="12.75">
      <c r="H2073" s="57"/>
      <c r="L2073" s="57"/>
    </row>
    <row r="2074" spans="8:12" s="58" customFormat="1" ht="12.75">
      <c r="H2074" s="57"/>
      <c r="L2074" s="57"/>
    </row>
    <row r="2075" spans="8:12" s="58" customFormat="1" ht="12.75">
      <c r="H2075" s="57"/>
      <c r="L2075" s="57"/>
    </row>
    <row r="2076" spans="8:12" s="58" customFormat="1" ht="12.75">
      <c r="H2076" s="57"/>
      <c r="L2076" s="57"/>
    </row>
    <row r="2077" spans="8:12" s="58" customFormat="1" ht="12.75">
      <c r="H2077" s="57"/>
      <c r="L2077" s="57"/>
    </row>
    <row r="2078" spans="8:12" s="58" customFormat="1" ht="12.75">
      <c r="H2078" s="57"/>
      <c r="L2078" s="57"/>
    </row>
    <row r="2079" spans="8:12" s="58" customFormat="1" ht="12.75">
      <c r="H2079" s="57"/>
      <c r="L2079" s="57"/>
    </row>
    <row r="2080" spans="8:12" s="58" customFormat="1" ht="12.75">
      <c r="H2080" s="57"/>
      <c r="L2080" s="57"/>
    </row>
    <row r="2081" spans="8:12" s="58" customFormat="1" ht="12.75">
      <c r="H2081" s="57"/>
      <c r="L2081" s="57"/>
    </row>
    <row r="2082" spans="8:12" s="58" customFormat="1" ht="12.75">
      <c r="H2082" s="57"/>
      <c r="L2082" s="57"/>
    </row>
    <row r="2083" spans="8:12" s="58" customFormat="1" ht="12.75">
      <c r="H2083" s="57"/>
      <c r="L2083" s="57"/>
    </row>
    <row r="2084" spans="8:12" s="58" customFormat="1" ht="12.75">
      <c r="H2084" s="57"/>
      <c r="L2084" s="57"/>
    </row>
    <row r="2085" spans="8:12" s="58" customFormat="1" ht="12.75">
      <c r="H2085" s="57"/>
      <c r="L2085" s="57"/>
    </row>
    <row r="2086" spans="8:12" s="58" customFormat="1" ht="12.75">
      <c r="H2086" s="57"/>
      <c r="L2086" s="57"/>
    </row>
    <row r="2087" spans="8:12" s="58" customFormat="1" ht="12.75">
      <c r="H2087" s="57"/>
      <c r="L2087" s="57"/>
    </row>
    <row r="2088" spans="8:12" s="58" customFormat="1" ht="12.75">
      <c r="H2088" s="57"/>
      <c r="L2088" s="57"/>
    </row>
    <row r="2089" spans="8:12" s="58" customFormat="1" ht="12.75">
      <c r="H2089" s="57"/>
      <c r="L2089" s="57"/>
    </row>
    <row r="2090" spans="8:12" s="58" customFormat="1" ht="12.75">
      <c r="H2090" s="57"/>
      <c r="L2090" s="57"/>
    </row>
    <row r="2091" spans="8:12" s="58" customFormat="1" ht="12.75">
      <c r="H2091" s="57"/>
      <c r="L2091" s="57"/>
    </row>
    <row r="2092" spans="8:12" s="58" customFormat="1" ht="12.75">
      <c r="H2092" s="57"/>
      <c r="L2092" s="57"/>
    </row>
    <row r="2093" spans="8:12" s="58" customFormat="1" ht="12.75">
      <c r="H2093" s="57"/>
      <c r="L2093" s="57"/>
    </row>
    <row r="2094" spans="8:12" s="58" customFormat="1" ht="12.75">
      <c r="H2094" s="57"/>
      <c r="L2094" s="57"/>
    </row>
    <row r="2095" spans="8:12" s="58" customFormat="1" ht="12.75">
      <c r="H2095" s="57"/>
      <c r="L2095" s="57"/>
    </row>
    <row r="2096" spans="8:12" s="58" customFormat="1" ht="12.75">
      <c r="H2096" s="57"/>
      <c r="L2096" s="57"/>
    </row>
    <row r="2097" spans="8:12" s="58" customFormat="1" ht="12.75">
      <c r="H2097" s="57"/>
      <c r="L2097" s="57"/>
    </row>
    <row r="2098" spans="8:12" s="58" customFormat="1" ht="12.75">
      <c r="H2098" s="57"/>
      <c r="L2098" s="57"/>
    </row>
    <row r="2099" spans="8:12" s="58" customFormat="1" ht="12.75">
      <c r="H2099" s="57"/>
      <c r="L2099" s="57"/>
    </row>
    <row r="2100" spans="8:12" s="58" customFormat="1" ht="12.75">
      <c r="H2100" s="57"/>
      <c r="L2100" s="57"/>
    </row>
    <row r="2101" spans="8:12" s="58" customFormat="1" ht="12.75">
      <c r="H2101" s="57"/>
      <c r="L2101" s="57"/>
    </row>
    <row r="2102" spans="8:12" s="58" customFormat="1" ht="12.75">
      <c r="H2102" s="57"/>
      <c r="L2102" s="57"/>
    </row>
    <row r="2103" spans="8:12" s="58" customFormat="1" ht="12.75">
      <c r="H2103" s="57"/>
      <c r="L2103" s="57"/>
    </row>
    <row r="2104" spans="8:12" s="58" customFormat="1" ht="12.75">
      <c r="H2104" s="57"/>
      <c r="L2104" s="57"/>
    </row>
    <row r="2105" spans="8:12" s="58" customFormat="1" ht="12.75">
      <c r="H2105" s="57"/>
      <c r="L2105" s="57"/>
    </row>
    <row r="2106" spans="8:12" s="58" customFormat="1" ht="12.75">
      <c r="H2106" s="57"/>
      <c r="L2106" s="57"/>
    </row>
    <row r="2107" spans="8:12" s="58" customFormat="1" ht="12.75">
      <c r="H2107" s="57"/>
      <c r="L2107" s="57"/>
    </row>
    <row r="2108" spans="8:12" s="58" customFormat="1" ht="12.75">
      <c r="H2108" s="57"/>
      <c r="L2108" s="57"/>
    </row>
    <row r="2109" spans="8:12" s="58" customFormat="1" ht="12.75">
      <c r="H2109" s="57"/>
      <c r="L2109" s="57"/>
    </row>
    <row r="2110" spans="8:12" s="58" customFormat="1" ht="12.75">
      <c r="H2110" s="57"/>
      <c r="L2110" s="57"/>
    </row>
    <row r="2111" spans="8:12" s="58" customFormat="1" ht="12.75">
      <c r="H2111" s="57"/>
      <c r="L2111" s="57"/>
    </row>
    <row r="2112" spans="8:12" s="58" customFormat="1" ht="12.75">
      <c r="H2112" s="57"/>
      <c r="L2112" s="57"/>
    </row>
    <row r="2113" spans="8:12" s="58" customFormat="1" ht="12.75">
      <c r="H2113" s="57"/>
      <c r="L2113" s="57"/>
    </row>
    <row r="2114" spans="8:12" s="58" customFormat="1" ht="12.75">
      <c r="H2114" s="57"/>
      <c r="L2114" s="57"/>
    </row>
    <row r="2115" spans="8:12" s="58" customFormat="1" ht="12.75">
      <c r="H2115" s="57"/>
      <c r="L2115" s="57"/>
    </row>
    <row r="2116" spans="8:12" s="58" customFormat="1" ht="12.75">
      <c r="H2116" s="57"/>
      <c r="L2116" s="57"/>
    </row>
    <row r="2117" spans="8:12" s="58" customFormat="1" ht="12.75">
      <c r="H2117" s="57"/>
      <c r="L2117" s="57"/>
    </row>
    <row r="2118" spans="8:12" s="58" customFormat="1" ht="12.75">
      <c r="H2118" s="57"/>
      <c r="L2118" s="57"/>
    </row>
    <row r="2119" spans="8:12" s="58" customFormat="1" ht="12.75">
      <c r="H2119" s="57"/>
      <c r="L2119" s="57"/>
    </row>
    <row r="2120" spans="8:12" s="58" customFormat="1" ht="12.75">
      <c r="H2120" s="57"/>
      <c r="L2120" s="57"/>
    </row>
    <row r="2121" spans="8:12" s="58" customFormat="1" ht="12.75">
      <c r="H2121" s="57"/>
      <c r="L2121" s="57"/>
    </row>
    <row r="2122" spans="8:12" s="58" customFormat="1" ht="12.75">
      <c r="H2122" s="57"/>
      <c r="L2122" s="57"/>
    </row>
    <row r="2123" spans="8:12" s="58" customFormat="1" ht="12.75">
      <c r="H2123" s="57"/>
      <c r="L2123" s="57"/>
    </row>
    <row r="2124" spans="8:12" s="58" customFormat="1" ht="12.75">
      <c r="H2124" s="57"/>
      <c r="L2124" s="57"/>
    </row>
    <row r="2125" spans="8:12" s="58" customFormat="1" ht="12.75">
      <c r="H2125" s="57"/>
      <c r="L2125" s="57"/>
    </row>
    <row r="2126" spans="8:12" s="58" customFormat="1" ht="12.75">
      <c r="H2126" s="57"/>
      <c r="L2126" s="57"/>
    </row>
    <row r="2127" spans="8:12" s="58" customFormat="1" ht="12.75">
      <c r="H2127" s="57"/>
      <c r="L2127" s="57"/>
    </row>
    <row r="2128" spans="8:12" s="58" customFormat="1" ht="12.75">
      <c r="H2128" s="57"/>
      <c r="L2128" s="57"/>
    </row>
    <row r="2129" spans="8:12" s="58" customFormat="1" ht="12.75">
      <c r="H2129" s="57"/>
      <c r="L2129" s="57"/>
    </row>
    <row r="2130" spans="8:12" s="58" customFormat="1" ht="12.75">
      <c r="H2130" s="57"/>
      <c r="L2130" s="57"/>
    </row>
    <row r="2131" spans="8:12" s="58" customFormat="1" ht="12.75">
      <c r="H2131" s="57"/>
      <c r="L2131" s="57"/>
    </row>
    <row r="2132" spans="8:12" s="58" customFormat="1" ht="12.75">
      <c r="H2132" s="57"/>
      <c r="L2132" s="57"/>
    </row>
    <row r="2133" spans="8:12" s="58" customFormat="1" ht="12.75">
      <c r="H2133" s="57"/>
      <c r="L2133" s="57"/>
    </row>
    <row r="2134" spans="8:12" s="58" customFormat="1" ht="12.75">
      <c r="H2134" s="57"/>
      <c r="L2134" s="57"/>
    </row>
    <row r="2135" spans="8:12" s="58" customFormat="1" ht="12.75">
      <c r="H2135" s="57"/>
      <c r="L2135" s="57"/>
    </row>
    <row r="2136" spans="8:12" s="58" customFormat="1" ht="12.75">
      <c r="H2136" s="57"/>
      <c r="L2136" s="57"/>
    </row>
    <row r="2137" spans="8:12" s="58" customFormat="1" ht="12.75">
      <c r="H2137" s="57"/>
      <c r="L2137" s="57"/>
    </row>
    <row r="2138" spans="8:12" s="58" customFormat="1" ht="12.75">
      <c r="H2138" s="57"/>
      <c r="L2138" s="57"/>
    </row>
    <row r="2139" spans="8:12" s="58" customFormat="1" ht="12.75">
      <c r="H2139" s="57"/>
      <c r="L2139" s="57"/>
    </row>
    <row r="2140" spans="8:12" s="58" customFormat="1" ht="12.75">
      <c r="H2140" s="57"/>
      <c r="L2140" s="57"/>
    </row>
    <row r="2141" spans="8:12" s="58" customFormat="1" ht="12.75">
      <c r="H2141" s="57"/>
      <c r="L2141" s="57"/>
    </row>
    <row r="2142" spans="8:12" s="58" customFormat="1" ht="12.75">
      <c r="H2142" s="57"/>
      <c r="L2142" s="57"/>
    </row>
    <row r="2143" spans="8:12" s="58" customFormat="1" ht="12.75">
      <c r="H2143" s="57"/>
      <c r="L2143" s="57"/>
    </row>
    <row r="2144" spans="8:12" s="58" customFormat="1" ht="12.75">
      <c r="H2144" s="57"/>
      <c r="L2144" s="57"/>
    </row>
    <row r="2145" spans="8:12" s="58" customFormat="1" ht="12.75">
      <c r="H2145" s="57"/>
      <c r="L2145" s="57"/>
    </row>
    <row r="2146" spans="8:12" s="58" customFormat="1" ht="12.75">
      <c r="H2146" s="57"/>
      <c r="L2146" s="57"/>
    </row>
    <row r="2147" spans="8:12" s="58" customFormat="1" ht="12.75">
      <c r="H2147" s="57"/>
      <c r="L2147" s="57"/>
    </row>
    <row r="2148" spans="8:12" s="58" customFormat="1" ht="12.75">
      <c r="H2148" s="57"/>
      <c r="L2148" s="57"/>
    </row>
    <row r="2149" spans="8:12" s="58" customFormat="1" ht="12.75">
      <c r="H2149" s="57"/>
      <c r="L2149" s="57"/>
    </row>
    <row r="2150" spans="8:12" s="58" customFormat="1" ht="12.75">
      <c r="H2150" s="57"/>
      <c r="L2150" s="57"/>
    </row>
    <row r="2151" spans="8:12" s="58" customFormat="1" ht="12.75">
      <c r="H2151" s="57"/>
      <c r="L2151" s="57"/>
    </row>
    <row r="2152" spans="8:12" s="58" customFormat="1" ht="12.75">
      <c r="H2152" s="57"/>
      <c r="L2152" s="57"/>
    </row>
    <row r="2153" spans="8:12" s="58" customFormat="1" ht="12.75">
      <c r="H2153" s="57"/>
      <c r="L2153" s="57"/>
    </row>
    <row r="2154" spans="8:12" s="58" customFormat="1" ht="12.75">
      <c r="H2154" s="57"/>
      <c r="L2154" s="57"/>
    </row>
    <row r="2155" spans="8:12" s="58" customFormat="1" ht="12.75">
      <c r="H2155" s="57"/>
      <c r="L2155" s="57"/>
    </row>
    <row r="2156" spans="8:12" s="58" customFormat="1" ht="12.75">
      <c r="H2156" s="57"/>
      <c r="L2156" s="57"/>
    </row>
    <row r="2157" spans="8:12" s="58" customFormat="1" ht="12.75">
      <c r="H2157" s="57"/>
      <c r="L2157" s="57"/>
    </row>
    <row r="2158" spans="8:12" s="58" customFormat="1" ht="12.75">
      <c r="H2158" s="57"/>
      <c r="L2158" s="57"/>
    </row>
    <row r="2159" spans="8:12" s="58" customFormat="1" ht="12.75">
      <c r="H2159" s="57"/>
      <c r="L2159" s="57"/>
    </row>
    <row r="2160" spans="8:12" s="58" customFormat="1" ht="12.75">
      <c r="H2160" s="57"/>
      <c r="L2160" s="57"/>
    </row>
    <row r="2161" spans="8:12" s="58" customFormat="1" ht="12.75">
      <c r="H2161" s="57"/>
      <c r="L2161" s="57"/>
    </row>
    <row r="2162" spans="8:12" s="58" customFormat="1" ht="12.75">
      <c r="H2162" s="57"/>
      <c r="L2162" s="57"/>
    </row>
    <row r="2163" spans="8:12" s="58" customFormat="1" ht="12.75">
      <c r="H2163" s="57"/>
      <c r="L2163" s="57"/>
    </row>
    <row r="2164" spans="8:12" s="58" customFormat="1" ht="12.75">
      <c r="H2164" s="57"/>
      <c r="L2164" s="57"/>
    </row>
    <row r="2165" spans="8:12" s="58" customFormat="1" ht="12.75">
      <c r="H2165" s="57"/>
      <c r="L2165" s="57"/>
    </row>
    <row r="2166" spans="8:12" s="58" customFormat="1" ht="12.75">
      <c r="H2166" s="57"/>
      <c r="L2166" s="57"/>
    </row>
    <row r="2167" spans="8:12" s="58" customFormat="1" ht="12.75">
      <c r="H2167" s="57"/>
      <c r="L2167" s="57"/>
    </row>
    <row r="2168" spans="8:12" s="58" customFormat="1" ht="12.75">
      <c r="H2168" s="57"/>
      <c r="L2168" s="57"/>
    </row>
    <row r="2169" spans="8:12" s="58" customFormat="1" ht="12.75">
      <c r="H2169" s="57"/>
      <c r="L2169" s="57"/>
    </row>
    <row r="2170" spans="8:12" s="58" customFormat="1" ht="12.75">
      <c r="H2170" s="57"/>
      <c r="L2170" s="57"/>
    </row>
    <row r="2171" spans="8:12" s="58" customFormat="1" ht="12.75">
      <c r="H2171" s="57"/>
      <c r="L2171" s="57"/>
    </row>
    <row r="2172" spans="8:12" s="58" customFormat="1" ht="12.75">
      <c r="H2172" s="57"/>
      <c r="L2172" s="57"/>
    </row>
    <row r="2173" spans="8:12" s="58" customFormat="1" ht="12.75">
      <c r="H2173" s="57"/>
      <c r="L2173" s="57"/>
    </row>
    <row r="2174" spans="8:12" s="58" customFormat="1" ht="12.75">
      <c r="H2174" s="57"/>
      <c r="L2174" s="57"/>
    </row>
    <row r="2175" spans="8:12" s="58" customFormat="1" ht="12.75">
      <c r="H2175" s="57"/>
      <c r="L2175" s="57"/>
    </row>
    <row r="2176" spans="8:12" s="58" customFormat="1" ht="12.75">
      <c r="H2176" s="57"/>
      <c r="L2176" s="57"/>
    </row>
    <row r="2177" spans="8:12" s="58" customFormat="1" ht="12.75">
      <c r="H2177" s="57"/>
      <c r="L2177" s="57"/>
    </row>
    <row r="2178" spans="8:12" s="58" customFormat="1" ht="12.75">
      <c r="H2178" s="57"/>
      <c r="L2178" s="57"/>
    </row>
    <row r="2179" spans="8:12" s="58" customFormat="1" ht="12.75">
      <c r="H2179" s="57"/>
      <c r="L2179" s="57"/>
    </row>
    <row r="2180" spans="8:12" s="58" customFormat="1" ht="12.75">
      <c r="H2180" s="57"/>
      <c r="L2180" s="57"/>
    </row>
    <row r="2181" spans="8:12" s="58" customFormat="1" ht="12.75">
      <c r="H2181" s="57"/>
      <c r="L2181" s="57"/>
    </row>
    <row r="2182" spans="8:12" s="58" customFormat="1" ht="12.75">
      <c r="H2182" s="57"/>
      <c r="L2182" s="57"/>
    </row>
    <row r="2183" spans="8:12" s="58" customFormat="1" ht="12.75">
      <c r="H2183" s="57"/>
      <c r="L2183" s="57"/>
    </row>
    <row r="2184" spans="8:12" s="58" customFormat="1" ht="12.75">
      <c r="H2184" s="57"/>
      <c r="L2184" s="57"/>
    </row>
    <row r="2185" spans="8:12" s="58" customFormat="1" ht="12.75">
      <c r="H2185" s="57"/>
      <c r="L2185" s="57"/>
    </row>
    <row r="2186" spans="8:12" s="58" customFormat="1" ht="12.75">
      <c r="H2186" s="57"/>
      <c r="L2186" s="57"/>
    </row>
    <row r="2187" spans="8:12" s="58" customFormat="1" ht="12.75">
      <c r="H2187" s="57"/>
      <c r="L2187" s="57"/>
    </row>
    <row r="2188" spans="8:12" s="58" customFormat="1" ht="12.75">
      <c r="H2188" s="57"/>
      <c r="L2188" s="57"/>
    </row>
    <row r="2189" spans="8:12" s="58" customFormat="1" ht="12.75">
      <c r="H2189" s="57"/>
      <c r="L2189" s="57"/>
    </row>
    <row r="2190" spans="8:12" s="58" customFormat="1" ht="12.75">
      <c r="H2190" s="57"/>
      <c r="L2190" s="57"/>
    </row>
    <row r="2191" spans="8:12" s="58" customFormat="1" ht="12.75">
      <c r="H2191" s="57"/>
      <c r="L2191" s="57"/>
    </row>
    <row r="2192" spans="8:12" s="58" customFormat="1" ht="12.75">
      <c r="H2192" s="57"/>
      <c r="L2192" s="57"/>
    </row>
    <row r="2193" spans="8:12" s="58" customFormat="1" ht="12.75">
      <c r="H2193" s="57"/>
      <c r="L2193" s="57"/>
    </row>
    <row r="2194" spans="8:12" s="58" customFormat="1" ht="12.75">
      <c r="H2194" s="57"/>
      <c r="L2194" s="57"/>
    </row>
    <row r="2195" spans="8:12" s="58" customFormat="1" ht="12.75">
      <c r="H2195" s="57"/>
      <c r="L2195" s="57"/>
    </row>
    <row r="2196" spans="8:12" s="58" customFormat="1" ht="12.75">
      <c r="H2196" s="57"/>
      <c r="L2196" s="57"/>
    </row>
    <row r="2197" spans="8:12" s="58" customFormat="1" ht="12.75">
      <c r="H2197" s="57"/>
      <c r="L2197" s="57"/>
    </row>
    <row r="2198" spans="8:12" s="58" customFormat="1" ht="12.75">
      <c r="H2198" s="57"/>
      <c r="L2198" s="57"/>
    </row>
    <row r="2199" spans="8:12" s="58" customFormat="1" ht="12.75">
      <c r="H2199" s="57"/>
      <c r="L2199" s="57"/>
    </row>
    <row r="2200" spans="8:12" s="58" customFormat="1" ht="12.75">
      <c r="H2200" s="57"/>
      <c r="L2200" s="57"/>
    </row>
    <row r="2201" spans="8:12" s="58" customFormat="1" ht="12.75">
      <c r="H2201" s="57"/>
      <c r="L2201" s="57"/>
    </row>
    <row r="2202" spans="8:12" s="58" customFormat="1" ht="12.75">
      <c r="H2202" s="57"/>
      <c r="L2202" s="57"/>
    </row>
    <row r="2203" spans="8:12" s="58" customFormat="1" ht="12.75">
      <c r="H2203" s="57"/>
      <c r="L2203" s="57"/>
    </row>
    <row r="2204" spans="8:12" s="58" customFormat="1" ht="12.75">
      <c r="H2204" s="57"/>
      <c r="L2204" s="57"/>
    </row>
    <row r="2205" spans="8:12" s="58" customFormat="1" ht="12.75">
      <c r="H2205" s="57"/>
      <c r="L2205" s="57"/>
    </row>
    <row r="2206" spans="8:12" s="58" customFormat="1" ht="12.75">
      <c r="H2206" s="57"/>
      <c r="L2206" s="57"/>
    </row>
    <row r="2207" spans="8:12" s="58" customFormat="1" ht="12.75">
      <c r="H2207" s="57"/>
      <c r="L2207" s="57"/>
    </row>
    <row r="2208" spans="8:12" s="58" customFormat="1" ht="12.75">
      <c r="H2208" s="57"/>
      <c r="L2208" s="57"/>
    </row>
    <row r="2209" spans="8:12" s="58" customFormat="1" ht="12.75">
      <c r="H2209" s="57"/>
      <c r="L2209" s="57"/>
    </row>
    <row r="2210" spans="8:12" s="58" customFormat="1" ht="12.75">
      <c r="H2210" s="57"/>
      <c r="L2210" s="57"/>
    </row>
    <row r="2211" spans="8:12" s="58" customFormat="1" ht="12.75">
      <c r="H2211" s="57"/>
      <c r="L2211" s="57"/>
    </row>
    <row r="2212" spans="8:12" s="58" customFormat="1" ht="12.75">
      <c r="H2212" s="57"/>
      <c r="L2212" s="57"/>
    </row>
    <row r="2213" spans="8:12" s="58" customFormat="1" ht="12.75">
      <c r="H2213" s="57"/>
      <c r="L2213" s="57"/>
    </row>
    <row r="2214" spans="8:12" s="58" customFormat="1" ht="12.75">
      <c r="H2214" s="57"/>
      <c r="L2214" s="57"/>
    </row>
    <row r="2215" spans="8:12" s="58" customFormat="1" ht="12.75">
      <c r="H2215" s="57"/>
      <c r="L2215" s="57"/>
    </row>
    <row r="2216" spans="8:12" s="58" customFormat="1" ht="12.75">
      <c r="H2216" s="57"/>
      <c r="L2216" s="57"/>
    </row>
    <row r="2217" spans="8:12" s="58" customFormat="1" ht="12.75">
      <c r="H2217" s="57"/>
      <c r="L2217" s="57"/>
    </row>
    <row r="2218" spans="8:12" s="58" customFormat="1" ht="12.75">
      <c r="H2218" s="57"/>
      <c r="L2218" s="57"/>
    </row>
    <row r="2219" spans="8:12" s="58" customFormat="1" ht="12.75">
      <c r="H2219" s="57"/>
      <c r="L2219" s="57"/>
    </row>
    <row r="2220" spans="8:12" s="58" customFormat="1" ht="12.75">
      <c r="H2220" s="57"/>
      <c r="L2220" s="57"/>
    </row>
    <row r="2221" spans="8:12" s="58" customFormat="1" ht="12.75">
      <c r="H2221" s="57"/>
      <c r="L2221" s="57"/>
    </row>
    <row r="2222" spans="8:12" s="58" customFormat="1" ht="12.75">
      <c r="H2222" s="57"/>
      <c r="L2222" s="57"/>
    </row>
    <row r="2223" spans="8:12" s="58" customFormat="1" ht="12.75">
      <c r="H2223" s="57"/>
      <c r="L2223" s="57"/>
    </row>
    <row r="2224" spans="8:12" s="58" customFormat="1" ht="12.75">
      <c r="H2224" s="57"/>
      <c r="L2224" s="57"/>
    </row>
    <row r="2225" spans="8:12" s="58" customFormat="1" ht="12.75">
      <c r="H2225" s="57"/>
      <c r="L2225" s="57"/>
    </row>
    <row r="2226" spans="8:12" s="58" customFormat="1" ht="12.75">
      <c r="H2226" s="57"/>
      <c r="L2226" s="57"/>
    </row>
    <row r="2227" spans="8:12" s="58" customFormat="1" ht="12.75">
      <c r="H2227" s="57"/>
      <c r="L2227" s="57"/>
    </row>
    <row r="2228" spans="8:12" s="58" customFormat="1" ht="12.75">
      <c r="H2228" s="57"/>
      <c r="L2228" s="57"/>
    </row>
    <row r="2229" spans="8:12" s="58" customFormat="1" ht="12.75">
      <c r="H2229" s="57"/>
      <c r="L2229" s="57"/>
    </row>
    <row r="2230" spans="8:12" s="58" customFormat="1" ht="12.75">
      <c r="H2230" s="57"/>
      <c r="L2230" s="57"/>
    </row>
    <row r="2231" spans="8:12" s="58" customFormat="1" ht="12.75">
      <c r="H2231" s="57"/>
      <c r="L2231" s="57"/>
    </row>
    <row r="2232" spans="8:12" s="58" customFormat="1" ht="12.75">
      <c r="H2232" s="57"/>
      <c r="L2232" s="57"/>
    </row>
    <row r="2233" spans="8:12" s="58" customFormat="1" ht="12.75">
      <c r="H2233" s="57"/>
      <c r="L2233" s="57"/>
    </row>
    <row r="2234" spans="8:12" s="58" customFormat="1" ht="12.75">
      <c r="H2234" s="57"/>
      <c r="L2234" s="57"/>
    </row>
    <row r="2235" spans="8:12" s="58" customFormat="1" ht="12.75">
      <c r="H2235" s="57"/>
      <c r="L2235" s="57"/>
    </row>
    <row r="2236" spans="8:12" s="58" customFormat="1" ht="12.75">
      <c r="H2236" s="57"/>
      <c r="L2236" s="57"/>
    </row>
    <row r="2237" spans="8:12" s="58" customFormat="1" ht="12.75">
      <c r="H2237" s="57"/>
      <c r="L2237" s="57"/>
    </row>
    <row r="2238" spans="8:12" s="58" customFormat="1" ht="12.75">
      <c r="H2238" s="57"/>
      <c r="L2238" s="57"/>
    </row>
    <row r="2239" spans="8:12" s="58" customFormat="1" ht="12.75">
      <c r="H2239" s="57"/>
      <c r="L2239" s="57"/>
    </row>
    <row r="2240" spans="8:12" s="58" customFormat="1" ht="12.75">
      <c r="H2240" s="57"/>
      <c r="L2240" s="57"/>
    </row>
    <row r="2241" spans="8:12" s="58" customFormat="1" ht="12.75">
      <c r="H2241" s="57"/>
      <c r="L2241" s="57"/>
    </row>
    <row r="2242" spans="8:12" s="58" customFormat="1" ht="12.75">
      <c r="H2242" s="57"/>
      <c r="L2242" s="57"/>
    </row>
    <row r="2243" spans="8:12" s="58" customFormat="1" ht="12.75">
      <c r="H2243" s="57"/>
      <c r="L2243" s="57"/>
    </row>
    <row r="2244" spans="8:12" s="58" customFormat="1" ht="12.75">
      <c r="H2244" s="57"/>
      <c r="L2244" s="57"/>
    </row>
    <row r="2245" spans="8:12" s="58" customFormat="1" ht="12.75">
      <c r="H2245" s="57"/>
      <c r="L2245" s="57"/>
    </row>
    <row r="2246" spans="8:12" s="58" customFormat="1" ht="12.75">
      <c r="H2246" s="57"/>
      <c r="L2246" s="57"/>
    </row>
    <row r="2247" spans="8:12" s="58" customFormat="1" ht="12.75">
      <c r="H2247" s="57"/>
      <c r="L2247" s="57"/>
    </row>
    <row r="2248" spans="8:12" s="58" customFormat="1" ht="12.75">
      <c r="H2248" s="57"/>
      <c r="L2248" s="57"/>
    </row>
    <row r="2249" spans="8:12" s="58" customFormat="1" ht="12.75">
      <c r="H2249" s="57"/>
      <c r="L2249" s="57"/>
    </row>
    <row r="2250" spans="8:12" s="58" customFormat="1" ht="12.75">
      <c r="H2250" s="57"/>
      <c r="L2250" s="57"/>
    </row>
    <row r="2251" spans="8:12" s="58" customFormat="1" ht="12.75">
      <c r="H2251" s="57"/>
      <c r="L2251" s="57"/>
    </row>
    <row r="2252" spans="8:12" s="58" customFormat="1" ht="12.75">
      <c r="H2252" s="57"/>
      <c r="L2252" s="57"/>
    </row>
    <row r="2253" spans="8:12" s="58" customFormat="1" ht="12.75">
      <c r="H2253" s="57"/>
      <c r="L2253" s="57"/>
    </row>
    <row r="2254" spans="8:12" s="58" customFormat="1" ht="12.75">
      <c r="H2254" s="57"/>
      <c r="L2254" s="57"/>
    </row>
    <row r="2255" spans="8:12" s="58" customFormat="1" ht="12.75">
      <c r="H2255" s="57"/>
      <c r="L2255" s="57"/>
    </row>
    <row r="2256" spans="8:12" s="58" customFormat="1" ht="12.75">
      <c r="H2256" s="57"/>
      <c r="L2256" s="57"/>
    </row>
    <row r="2257" spans="8:12" s="58" customFormat="1" ht="12.75">
      <c r="H2257" s="57"/>
      <c r="L2257" s="57"/>
    </row>
    <row r="2258" spans="8:12" s="58" customFormat="1" ht="12.75">
      <c r="H2258" s="57"/>
      <c r="L2258" s="57"/>
    </row>
    <row r="2259" spans="8:12" s="58" customFormat="1" ht="12.75">
      <c r="H2259" s="57"/>
      <c r="L2259" s="57"/>
    </row>
    <row r="2260" spans="8:12" s="58" customFormat="1" ht="12.75">
      <c r="H2260" s="57"/>
      <c r="L2260" s="57"/>
    </row>
    <row r="2261" spans="8:12" s="58" customFormat="1" ht="12.75">
      <c r="H2261" s="57"/>
      <c r="L2261" s="57"/>
    </row>
    <row r="2262" spans="8:12" s="58" customFormat="1" ht="12.75">
      <c r="H2262" s="57"/>
      <c r="L2262" s="57"/>
    </row>
    <row r="2263" spans="8:12" s="58" customFormat="1" ht="12.75">
      <c r="H2263" s="57"/>
      <c r="L2263" s="57"/>
    </row>
    <row r="2264" spans="8:12" s="58" customFormat="1" ht="12.75">
      <c r="H2264" s="57"/>
      <c r="L2264" s="57"/>
    </row>
    <row r="2265" spans="8:12" s="58" customFormat="1" ht="12.75">
      <c r="H2265" s="57"/>
      <c r="L2265" s="57"/>
    </row>
    <row r="2266" spans="8:12" s="58" customFormat="1" ht="12.75">
      <c r="H2266" s="57"/>
      <c r="L2266" s="57"/>
    </row>
    <row r="2267" spans="8:12" s="58" customFormat="1" ht="12.75">
      <c r="H2267" s="57"/>
      <c r="L2267" s="57"/>
    </row>
    <row r="2268" spans="8:12" s="58" customFormat="1" ht="12.75">
      <c r="H2268" s="57"/>
      <c r="L2268" s="57"/>
    </row>
    <row r="2269" spans="8:12" s="58" customFormat="1" ht="12.75">
      <c r="H2269" s="57"/>
      <c r="L2269" s="57"/>
    </row>
    <row r="2270" spans="8:12" s="58" customFormat="1" ht="12.75">
      <c r="H2270" s="57"/>
      <c r="L2270" s="57"/>
    </row>
    <row r="2271" spans="8:12" s="58" customFormat="1" ht="12.75">
      <c r="H2271" s="57"/>
      <c r="L2271" s="57"/>
    </row>
    <row r="2272" spans="8:12" s="58" customFormat="1" ht="12.75">
      <c r="H2272" s="57"/>
      <c r="L2272" s="57"/>
    </row>
    <row r="2273" spans="8:12" s="58" customFormat="1" ht="12.75">
      <c r="H2273" s="57"/>
      <c r="L2273" s="57"/>
    </row>
    <row r="2274" spans="8:12" s="58" customFormat="1" ht="12.75">
      <c r="H2274" s="57"/>
      <c r="L2274" s="57"/>
    </row>
    <row r="2275" spans="8:12" s="58" customFormat="1" ht="12.75">
      <c r="H2275" s="57"/>
      <c r="L2275" s="57"/>
    </row>
    <row r="2276" spans="8:12" s="58" customFormat="1" ht="12.75">
      <c r="H2276" s="57"/>
      <c r="L2276" s="57"/>
    </row>
    <row r="2277" spans="8:12" s="58" customFormat="1" ht="12.75">
      <c r="H2277" s="57"/>
      <c r="L2277" s="57"/>
    </row>
    <row r="2278" spans="8:12" s="58" customFormat="1" ht="12.75">
      <c r="H2278" s="57"/>
      <c r="L2278" s="57"/>
    </row>
    <row r="2279" spans="8:12" s="58" customFormat="1" ht="12.75">
      <c r="H2279" s="57"/>
      <c r="L2279" s="57"/>
    </row>
    <row r="2280" spans="8:12" s="58" customFormat="1" ht="12.75">
      <c r="H2280" s="57"/>
      <c r="L2280" s="57"/>
    </row>
    <row r="2281" spans="8:12" s="58" customFormat="1" ht="12.75">
      <c r="H2281" s="57"/>
      <c r="L2281" s="57"/>
    </row>
    <row r="2282" spans="8:12" s="58" customFormat="1" ht="12.75">
      <c r="H2282" s="57"/>
      <c r="L2282" s="57"/>
    </row>
    <row r="2283" spans="8:12" s="58" customFormat="1" ht="12.75">
      <c r="H2283" s="57"/>
      <c r="L2283" s="57"/>
    </row>
    <row r="2284" spans="8:12" s="58" customFormat="1" ht="12.75">
      <c r="H2284" s="57"/>
      <c r="L2284" s="57"/>
    </row>
    <row r="2285" spans="8:12" s="58" customFormat="1" ht="12.75">
      <c r="H2285" s="57"/>
      <c r="L2285" s="57"/>
    </row>
    <row r="2286" spans="8:12" s="58" customFormat="1" ht="12.75">
      <c r="H2286" s="57"/>
      <c r="L2286" s="57"/>
    </row>
    <row r="2287" spans="8:12" s="58" customFormat="1" ht="12.75">
      <c r="H2287" s="57"/>
      <c r="L2287" s="57"/>
    </row>
    <row r="2288" spans="8:12" s="58" customFormat="1" ht="12.75">
      <c r="H2288" s="57"/>
      <c r="L2288" s="57"/>
    </row>
    <row r="2289" spans="8:12" s="58" customFormat="1" ht="12.75">
      <c r="H2289" s="57"/>
      <c r="L2289" s="57"/>
    </row>
    <row r="2290" spans="8:12" s="58" customFormat="1" ht="12.75">
      <c r="H2290" s="57"/>
      <c r="L2290" s="57"/>
    </row>
    <row r="2291" spans="8:12" s="58" customFormat="1" ht="12.75">
      <c r="H2291" s="57"/>
      <c r="L2291" s="57"/>
    </row>
    <row r="2292" spans="8:12" s="58" customFormat="1" ht="12.75">
      <c r="H2292" s="57"/>
      <c r="L2292" s="57"/>
    </row>
    <row r="2293" spans="8:12" s="58" customFormat="1" ht="12.75">
      <c r="H2293" s="57"/>
      <c r="L2293" s="57"/>
    </row>
    <row r="2294" spans="8:12" s="58" customFormat="1" ht="12.75">
      <c r="H2294" s="57"/>
      <c r="L2294" s="57"/>
    </row>
    <row r="2295" spans="8:12" s="58" customFormat="1" ht="12.75">
      <c r="H2295" s="57"/>
      <c r="L2295" s="57"/>
    </row>
    <row r="2296" spans="8:12" s="58" customFormat="1" ht="12.75">
      <c r="H2296" s="57"/>
      <c r="L2296" s="57"/>
    </row>
    <row r="2297" spans="8:12" s="58" customFormat="1" ht="12.75">
      <c r="H2297" s="57"/>
      <c r="L2297" s="57"/>
    </row>
    <row r="2298" spans="8:12" s="58" customFormat="1" ht="12.75">
      <c r="H2298" s="57"/>
      <c r="L2298" s="57"/>
    </row>
    <row r="2299" spans="8:12" s="58" customFormat="1" ht="12.75">
      <c r="H2299" s="57"/>
      <c r="L2299" s="57"/>
    </row>
    <row r="2300" spans="8:12" s="58" customFormat="1" ht="12.75">
      <c r="H2300" s="57"/>
      <c r="L2300" s="57"/>
    </row>
    <row r="2301" spans="8:12" s="58" customFormat="1" ht="12.75">
      <c r="H2301" s="57"/>
      <c r="L2301" s="57"/>
    </row>
    <row r="2302" spans="8:12" s="58" customFormat="1" ht="12.75">
      <c r="H2302" s="57"/>
      <c r="L2302" s="57"/>
    </row>
    <row r="2303" spans="8:12" s="58" customFormat="1" ht="12.75">
      <c r="H2303" s="57"/>
      <c r="L2303" s="57"/>
    </row>
    <row r="2304" spans="8:12" s="58" customFormat="1" ht="12.75">
      <c r="H2304" s="57"/>
      <c r="L2304" s="57"/>
    </row>
    <row r="2305" spans="8:12" s="58" customFormat="1" ht="12.75">
      <c r="H2305" s="57"/>
      <c r="L2305" s="57"/>
    </row>
    <row r="2306" spans="8:12" s="58" customFormat="1" ht="12.75">
      <c r="H2306" s="57"/>
      <c r="L2306" s="57"/>
    </row>
    <row r="2307" spans="8:12" s="58" customFormat="1" ht="12.75">
      <c r="H2307" s="57"/>
      <c r="L2307" s="57"/>
    </row>
    <row r="2308" spans="8:12" s="58" customFormat="1" ht="12.75">
      <c r="H2308" s="57"/>
      <c r="L2308" s="57"/>
    </row>
    <row r="2309" spans="8:12" s="58" customFormat="1" ht="12.75">
      <c r="H2309" s="57"/>
      <c r="L2309" s="57"/>
    </row>
    <row r="2310" spans="8:12" s="58" customFormat="1" ht="12.75">
      <c r="H2310" s="57"/>
      <c r="L2310" s="57"/>
    </row>
    <row r="2311" spans="8:12" s="58" customFormat="1" ht="12.75">
      <c r="H2311" s="57"/>
      <c r="L2311" s="57"/>
    </row>
    <row r="2312" spans="8:12" s="58" customFormat="1" ht="12.75">
      <c r="H2312" s="57"/>
      <c r="L2312" s="57"/>
    </row>
    <row r="2313" spans="8:12" s="58" customFormat="1" ht="12.75">
      <c r="H2313" s="57"/>
      <c r="L2313" s="57"/>
    </row>
    <row r="2314" spans="8:12" s="58" customFormat="1" ht="12.75">
      <c r="H2314" s="57"/>
      <c r="L2314" s="57"/>
    </row>
    <row r="2315" spans="8:12" s="58" customFormat="1" ht="12.75">
      <c r="H2315" s="57"/>
      <c r="L2315" s="57"/>
    </row>
    <row r="2316" spans="8:12" s="58" customFormat="1" ht="12.75">
      <c r="H2316" s="57"/>
      <c r="L2316" s="57"/>
    </row>
    <row r="2317" spans="8:12" s="58" customFormat="1" ht="12.75">
      <c r="H2317" s="57"/>
      <c r="L2317" s="57"/>
    </row>
    <row r="2318" spans="8:12" s="58" customFormat="1" ht="12.75">
      <c r="H2318" s="57"/>
      <c r="L2318" s="57"/>
    </row>
    <row r="2319" spans="8:12" s="58" customFormat="1" ht="12.75">
      <c r="H2319" s="57"/>
      <c r="L2319" s="57"/>
    </row>
    <row r="2320" spans="8:12" s="58" customFormat="1" ht="12.75">
      <c r="H2320" s="57"/>
      <c r="L2320" s="57"/>
    </row>
    <row r="2321" spans="8:12" s="58" customFormat="1" ht="12.75">
      <c r="H2321" s="57"/>
      <c r="L2321" s="57"/>
    </row>
    <row r="2322" spans="8:12" s="58" customFormat="1" ht="12.75">
      <c r="H2322" s="57"/>
      <c r="L2322" s="57"/>
    </row>
    <row r="2323" spans="8:12" s="58" customFormat="1" ht="12.75">
      <c r="H2323" s="57"/>
      <c r="L2323" s="57"/>
    </row>
    <row r="2324" spans="8:12" s="58" customFormat="1" ht="12.75">
      <c r="H2324" s="57"/>
      <c r="L2324" s="57"/>
    </row>
    <row r="2325" spans="8:12" s="58" customFormat="1" ht="12.75">
      <c r="H2325" s="57"/>
      <c r="L2325" s="57"/>
    </row>
    <row r="2326" spans="8:12" s="58" customFormat="1" ht="12.75">
      <c r="H2326" s="57"/>
      <c r="L2326" s="57"/>
    </row>
    <row r="2327" spans="8:12" s="58" customFormat="1" ht="12.75">
      <c r="H2327" s="57"/>
      <c r="L2327" s="57"/>
    </row>
    <row r="2328" spans="8:12" s="58" customFormat="1" ht="12.75">
      <c r="H2328" s="57"/>
      <c r="L2328" s="57"/>
    </row>
    <row r="2329" spans="8:12" s="58" customFormat="1" ht="12.75">
      <c r="H2329" s="57"/>
      <c r="L2329" s="57"/>
    </row>
    <row r="2330" spans="8:12" s="58" customFormat="1" ht="12.75">
      <c r="H2330" s="57"/>
      <c r="L2330" s="57"/>
    </row>
    <row r="2331" spans="8:12" s="58" customFormat="1" ht="12.75">
      <c r="H2331" s="57"/>
      <c r="L2331" s="57"/>
    </row>
    <row r="2332" spans="8:12" s="58" customFormat="1" ht="12.75">
      <c r="H2332" s="57"/>
      <c r="L2332" s="57"/>
    </row>
    <row r="2333" spans="8:12" s="58" customFormat="1" ht="12.75">
      <c r="H2333" s="57"/>
      <c r="L2333" s="57"/>
    </row>
    <row r="2334" spans="8:12" s="58" customFormat="1" ht="12.75">
      <c r="H2334" s="57"/>
      <c r="L2334" s="57"/>
    </row>
    <row r="2335" spans="8:12" s="58" customFormat="1" ht="12.75">
      <c r="H2335" s="57"/>
      <c r="L2335" s="57"/>
    </row>
    <row r="2336" spans="8:12" s="58" customFormat="1" ht="12.75">
      <c r="H2336" s="57"/>
      <c r="L2336" s="57"/>
    </row>
    <row r="2337" spans="8:12" s="58" customFormat="1" ht="12.75">
      <c r="H2337" s="57"/>
      <c r="L2337" s="57"/>
    </row>
    <row r="2338" spans="8:12" s="58" customFormat="1" ht="12.75">
      <c r="H2338" s="57"/>
      <c r="L2338" s="57"/>
    </row>
    <row r="2339" spans="8:12" s="58" customFormat="1" ht="12.75">
      <c r="H2339" s="57"/>
      <c r="L2339" s="57"/>
    </row>
    <row r="2340" spans="8:12" s="58" customFormat="1" ht="12.75">
      <c r="H2340" s="57"/>
      <c r="L2340" s="57"/>
    </row>
    <row r="2341" spans="8:12" s="58" customFormat="1" ht="12.75">
      <c r="H2341" s="57"/>
      <c r="L2341" s="57"/>
    </row>
    <row r="2342" spans="8:12" s="58" customFormat="1" ht="12.75">
      <c r="H2342" s="57"/>
      <c r="L2342" s="57"/>
    </row>
    <row r="2343" spans="8:12" s="58" customFormat="1" ht="12.75">
      <c r="H2343" s="57"/>
      <c r="L2343" s="57"/>
    </row>
    <row r="2344" spans="8:12" s="58" customFormat="1" ht="12.75">
      <c r="H2344" s="57"/>
      <c r="L2344" s="57"/>
    </row>
    <row r="2345" spans="8:12" s="58" customFormat="1" ht="12.75">
      <c r="H2345" s="57"/>
      <c r="L2345" s="57"/>
    </row>
    <row r="2346" spans="8:12" s="58" customFormat="1" ht="12.75">
      <c r="H2346" s="57"/>
      <c r="L2346" s="57"/>
    </row>
    <row r="2347" spans="8:12" s="58" customFormat="1" ht="12.75">
      <c r="H2347" s="57"/>
      <c r="L2347" s="57"/>
    </row>
    <row r="2348" spans="8:12" s="58" customFormat="1" ht="12.75">
      <c r="H2348" s="57"/>
      <c r="L2348" s="57"/>
    </row>
    <row r="2349" spans="8:12" s="58" customFormat="1" ht="12.75">
      <c r="H2349" s="57"/>
      <c r="L2349" s="57"/>
    </row>
    <row r="2350" spans="8:12" s="58" customFormat="1" ht="12.75">
      <c r="H2350" s="57"/>
      <c r="L2350" s="57"/>
    </row>
    <row r="2351" spans="8:12" s="58" customFormat="1" ht="12.75">
      <c r="H2351" s="57"/>
      <c r="L2351" s="57"/>
    </row>
    <row r="2352" spans="8:12" s="58" customFormat="1" ht="12.75">
      <c r="H2352" s="57"/>
      <c r="L2352" s="57"/>
    </row>
    <row r="2353" spans="8:12" s="58" customFormat="1" ht="12.75">
      <c r="H2353" s="57"/>
      <c r="L2353" s="57"/>
    </row>
    <row r="2354" spans="8:12" s="58" customFormat="1" ht="12.75">
      <c r="H2354" s="57"/>
      <c r="L2354" s="57"/>
    </row>
    <row r="2355" spans="8:12" s="58" customFormat="1" ht="12.75">
      <c r="H2355" s="57"/>
      <c r="L2355" s="57"/>
    </row>
    <row r="2356" spans="8:12" s="58" customFormat="1" ht="12.75">
      <c r="H2356" s="57"/>
      <c r="L2356" s="57"/>
    </row>
    <row r="2357" spans="8:12" s="58" customFormat="1" ht="12.75">
      <c r="H2357" s="57"/>
      <c r="L2357" s="57"/>
    </row>
    <row r="2358" spans="8:12" s="58" customFormat="1" ht="12.75">
      <c r="H2358" s="57"/>
      <c r="L2358" s="57"/>
    </row>
    <row r="2359" spans="8:12" s="58" customFormat="1" ht="12.75">
      <c r="H2359" s="57"/>
      <c r="L2359" s="57"/>
    </row>
    <row r="2360" spans="8:12" s="58" customFormat="1" ht="12.75">
      <c r="H2360" s="57"/>
      <c r="L2360" s="57"/>
    </row>
    <row r="2361" spans="8:12" s="58" customFormat="1" ht="12.75">
      <c r="H2361" s="57"/>
      <c r="L2361" s="57"/>
    </row>
    <row r="2362" spans="8:12" s="58" customFormat="1" ht="12.75">
      <c r="H2362" s="57"/>
      <c r="L2362" s="57"/>
    </row>
    <row r="2363" spans="8:12" s="58" customFormat="1" ht="12.75">
      <c r="H2363" s="57"/>
      <c r="L2363" s="57"/>
    </row>
    <row r="2364" spans="8:12" s="58" customFormat="1" ht="12.75">
      <c r="H2364" s="57"/>
      <c r="L2364" s="57"/>
    </row>
    <row r="2365" spans="8:12" s="58" customFormat="1" ht="12.75">
      <c r="H2365" s="57"/>
      <c r="L2365" s="57"/>
    </row>
    <row r="2366" spans="8:12" s="58" customFormat="1" ht="12.75">
      <c r="H2366" s="57"/>
      <c r="L2366" s="57"/>
    </row>
    <row r="2367" spans="8:12" s="58" customFormat="1" ht="12.75">
      <c r="H2367" s="57"/>
      <c r="L2367" s="57"/>
    </row>
    <row r="2368" spans="8:12" s="58" customFormat="1" ht="12.75">
      <c r="H2368" s="57"/>
      <c r="L2368" s="57"/>
    </row>
    <row r="2369" spans="8:12" s="58" customFormat="1" ht="12.75">
      <c r="H2369" s="57"/>
      <c r="L2369" s="57"/>
    </row>
    <row r="2370" spans="8:12" s="58" customFormat="1" ht="12.75">
      <c r="H2370" s="57"/>
      <c r="L2370" s="57"/>
    </row>
    <row r="2371" spans="8:12" s="58" customFormat="1" ht="12.75">
      <c r="H2371" s="57"/>
      <c r="L2371" s="57"/>
    </row>
    <row r="2372" spans="8:12" s="58" customFormat="1" ht="12.75">
      <c r="H2372" s="57"/>
      <c r="L2372" s="57"/>
    </row>
    <row r="2373" spans="8:12" s="58" customFormat="1" ht="12.75">
      <c r="H2373" s="57"/>
      <c r="L2373" s="57"/>
    </row>
    <row r="2374" spans="8:12" s="58" customFormat="1" ht="12.75">
      <c r="H2374" s="57"/>
      <c r="L2374" s="57"/>
    </row>
    <row r="2375" spans="8:12" s="58" customFormat="1" ht="12.75">
      <c r="H2375" s="57"/>
      <c r="L2375" s="57"/>
    </row>
    <row r="2376" spans="8:12" s="58" customFormat="1" ht="12.75">
      <c r="H2376" s="57"/>
      <c r="L2376" s="57"/>
    </row>
    <row r="2377" spans="8:12" s="58" customFormat="1" ht="12.75">
      <c r="H2377" s="57"/>
      <c r="L2377" s="57"/>
    </row>
    <row r="2378" spans="8:12" s="58" customFormat="1" ht="12.75">
      <c r="H2378" s="57"/>
      <c r="L2378" s="57"/>
    </row>
    <row r="2379" spans="8:12" s="58" customFormat="1" ht="12.75">
      <c r="H2379" s="57"/>
      <c r="L2379" s="57"/>
    </row>
    <row r="2380" spans="8:12" s="58" customFormat="1" ht="12.75">
      <c r="H2380" s="57"/>
      <c r="L2380" s="57"/>
    </row>
    <row r="2381" spans="8:12" s="58" customFormat="1" ht="12.75">
      <c r="H2381" s="57"/>
      <c r="L2381" s="57"/>
    </row>
    <row r="2382" spans="8:12" s="58" customFormat="1" ht="12.75">
      <c r="H2382" s="57"/>
      <c r="L2382" s="57"/>
    </row>
    <row r="2383" spans="8:12" s="58" customFormat="1" ht="12.75">
      <c r="H2383" s="57"/>
      <c r="L2383" s="57"/>
    </row>
    <row r="2384" spans="8:12" s="58" customFormat="1" ht="12.75">
      <c r="H2384" s="57"/>
      <c r="L2384" s="57"/>
    </row>
    <row r="2385" spans="8:12" s="58" customFormat="1" ht="12.75">
      <c r="H2385" s="57"/>
      <c r="L2385" s="57"/>
    </row>
    <row r="2386" spans="8:12" s="58" customFormat="1" ht="12.75">
      <c r="H2386" s="57"/>
      <c r="L2386" s="57"/>
    </row>
    <row r="2387" spans="8:12" s="58" customFormat="1" ht="12.75">
      <c r="H2387" s="57"/>
      <c r="L2387" s="57"/>
    </row>
    <row r="2388" spans="8:12" s="58" customFormat="1" ht="12.75">
      <c r="H2388" s="57"/>
      <c r="L2388" s="57"/>
    </row>
    <row r="2389" spans="8:12" s="58" customFormat="1" ht="12.75">
      <c r="H2389" s="57"/>
      <c r="L2389" s="57"/>
    </row>
    <row r="2390" spans="8:12" s="58" customFormat="1" ht="12.75">
      <c r="H2390" s="57"/>
      <c r="L2390" s="57"/>
    </row>
    <row r="2391" spans="8:12" s="58" customFormat="1" ht="12.75">
      <c r="H2391" s="57"/>
      <c r="L2391" s="57"/>
    </row>
    <row r="2392" spans="8:12" s="58" customFormat="1" ht="12.75">
      <c r="H2392" s="57"/>
      <c r="L2392" s="57"/>
    </row>
    <row r="2393" spans="8:12" s="58" customFormat="1" ht="12.75">
      <c r="H2393" s="57"/>
      <c r="L2393" s="57"/>
    </row>
    <row r="2394" spans="8:12" s="58" customFormat="1" ht="12.75">
      <c r="H2394" s="57"/>
      <c r="L2394" s="57"/>
    </row>
    <row r="2395" spans="8:12" s="58" customFormat="1" ht="12.75">
      <c r="H2395" s="57"/>
      <c r="L2395" s="57"/>
    </row>
    <row r="2396" spans="8:12" s="58" customFormat="1" ht="12.75">
      <c r="H2396" s="57"/>
      <c r="L2396" s="57"/>
    </row>
    <row r="2397" spans="8:12" s="58" customFormat="1" ht="12.75">
      <c r="H2397" s="57"/>
      <c r="L2397" s="57"/>
    </row>
    <row r="2398" spans="8:12" s="58" customFormat="1" ht="12.75">
      <c r="H2398" s="57"/>
      <c r="L2398" s="57"/>
    </row>
    <row r="2399" spans="8:12" s="58" customFormat="1" ht="12.75">
      <c r="H2399" s="57"/>
      <c r="L2399" s="57"/>
    </row>
    <row r="2400" spans="8:12" s="58" customFormat="1" ht="12.75">
      <c r="H2400" s="57"/>
      <c r="L2400" s="57"/>
    </row>
    <row r="2401" spans="8:12" s="58" customFormat="1" ht="12.75">
      <c r="H2401" s="57"/>
      <c r="L2401" s="57"/>
    </row>
    <row r="2402" spans="8:12" s="58" customFormat="1" ht="12.75">
      <c r="H2402" s="57"/>
      <c r="L2402" s="57"/>
    </row>
    <row r="2403" spans="8:12" s="58" customFormat="1" ht="12.75">
      <c r="H2403" s="57"/>
      <c r="L2403" s="57"/>
    </row>
    <row r="2404" spans="8:12" s="58" customFormat="1" ht="12.75">
      <c r="H2404" s="57"/>
      <c r="L2404" s="57"/>
    </row>
    <row r="2405" spans="8:12" s="58" customFormat="1" ht="12.75">
      <c r="H2405" s="57"/>
      <c r="L2405" s="57"/>
    </row>
    <row r="2406" spans="8:12" s="58" customFormat="1" ht="12.75">
      <c r="H2406" s="57"/>
      <c r="L2406" s="57"/>
    </row>
    <row r="2407" spans="8:12" s="58" customFormat="1" ht="12.75">
      <c r="H2407" s="57"/>
      <c r="L2407" s="57"/>
    </row>
    <row r="2408" spans="8:12" s="58" customFormat="1" ht="12.75">
      <c r="H2408" s="57"/>
      <c r="L2408" s="57"/>
    </row>
    <row r="2409" spans="8:12" s="58" customFormat="1" ht="12.75">
      <c r="H2409" s="57"/>
      <c r="L2409" s="57"/>
    </row>
    <row r="2410" spans="8:12" s="58" customFormat="1" ht="12.75">
      <c r="H2410" s="57"/>
      <c r="L2410" s="57"/>
    </row>
    <row r="2411" spans="8:12" s="58" customFormat="1" ht="12.75">
      <c r="H2411" s="57"/>
      <c r="L2411" s="57"/>
    </row>
    <row r="2412" spans="8:12" s="58" customFormat="1" ht="12.75">
      <c r="H2412" s="57"/>
      <c r="L2412" s="57"/>
    </row>
    <row r="2413" spans="8:12" s="58" customFormat="1" ht="12.75">
      <c r="H2413" s="57"/>
      <c r="L2413" s="57"/>
    </row>
    <row r="2414" spans="8:12" s="58" customFormat="1" ht="12.75">
      <c r="H2414" s="57"/>
      <c r="L2414" s="57"/>
    </row>
    <row r="2415" spans="8:12" s="58" customFormat="1" ht="12.75">
      <c r="H2415" s="57"/>
      <c r="L2415" s="57"/>
    </row>
    <row r="2416" spans="8:12" s="58" customFormat="1" ht="12.75">
      <c r="H2416" s="57"/>
      <c r="L2416" s="57"/>
    </row>
    <row r="2417" spans="8:12" s="58" customFormat="1" ht="12.75">
      <c r="H2417" s="57"/>
      <c r="L2417" s="57"/>
    </row>
    <row r="2418" spans="8:12" s="58" customFormat="1" ht="12.75">
      <c r="H2418" s="57"/>
      <c r="L2418" s="57"/>
    </row>
    <row r="2419" spans="8:12" s="58" customFormat="1" ht="12.75">
      <c r="H2419" s="57"/>
      <c r="L2419" s="57"/>
    </row>
    <row r="2420" spans="8:12" s="58" customFormat="1" ht="12.75">
      <c r="H2420" s="57"/>
      <c r="L2420" s="57"/>
    </row>
    <row r="2421" spans="8:12" s="58" customFormat="1" ht="12.75">
      <c r="H2421" s="57"/>
      <c r="L2421" s="57"/>
    </row>
    <row r="2422" spans="8:12" s="58" customFormat="1" ht="12.75">
      <c r="H2422" s="57"/>
      <c r="L2422" s="57"/>
    </row>
    <row r="2423" spans="8:12" s="58" customFormat="1" ht="12.75">
      <c r="H2423" s="57"/>
      <c r="L2423" s="57"/>
    </row>
    <row r="2424" spans="8:12" s="58" customFormat="1" ht="12.75">
      <c r="H2424" s="57"/>
      <c r="L2424" s="57"/>
    </row>
    <row r="2425" spans="8:12" s="58" customFormat="1" ht="12.75">
      <c r="H2425" s="57"/>
      <c r="L2425" s="57"/>
    </row>
    <row r="2426" spans="8:12" s="58" customFormat="1" ht="12.75">
      <c r="H2426" s="57"/>
      <c r="L2426" s="57"/>
    </row>
    <row r="2427" spans="8:12" s="58" customFormat="1" ht="12.75">
      <c r="H2427" s="57"/>
      <c r="L2427" s="57"/>
    </row>
    <row r="2428" spans="8:12" s="58" customFormat="1" ht="12.75">
      <c r="H2428" s="57"/>
      <c r="L2428" s="57"/>
    </row>
    <row r="2429" spans="8:12" s="58" customFormat="1" ht="12.75">
      <c r="H2429" s="57"/>
      <c r="L2429" s="57"/>
    </row>
    <row r="2430" spans="8:12" s="58" customFormat="1" ht="12.75">
      <c r="H2430" s="57"/>
      <c r="L2430" s="57"/>
    </row>
    <row r="2431" spans="8:12" s="58" customFormat="1" ht="12.75">
      <c r="H2431" s="57"/>
      <c r="L2431" s="57"/>
    </row>
    <row r="2432" spans="8:12" s="58" customFormat="1" ht="12.75">
      <c r="H2432" s="57"/>
      <c r="L2432" s="57"/>
    </row>
    <row r="2433" spans="8:12" s="58" customFormat="1" ht="12.75">
      <c r="H2433" s="57"/>
      <c r="L2433" s="57"/>
    </row>
    <row r="2434" spans="8:12" s="58" customFormat="1" ht="12.75">
      <c r="H2434" s="57"/>
      <c r="L2434" s="57"/>
    </row>
    <row r="2435" spans="8:12" s="58" customFormat="1" ht="12.75">
      <c r="H2435" s="57"/>
      <c r="L2435" s="57"/>
    </row>
    <row r="2436" spans="8:12" s="58" customFormat="1" ht="12.75">
      <c r="H2436" s="57"/>
      <c r="L2436" s="57"/>
    </row>
    <row r="2437" spans="8:12" s="58" customFormat="1" ht="12.75">
      <c r="H2437" s="57"/>
      <c r="L2437" s="57"/>
    </row>
    <row r="2438" spans="8:12" s="58" customFormat="1" ht="12.75">
      <c r="H2438" s="57"/>
      <c r="L2438" s="57"/>
    </row>
    <row r="2439" spans="8:12" s="58" customFormat="1" ht="12.75">
      <c r="H2439" s="57"/>
      <c r="L2439" s="57"/>
    </row>
    <row r="2440" spans="8:12" s="58" customFormat="1" ht="12.75">
      <c r="H2440" s="57"/>
      <c r="L2440" s="57"/>
    </row>
    <row r="2441" spans="8:12" s="58" customFormat="1" ht="12.75">
      <c r="H2441" s="57"/>
      <c r="L2441" s="57"/>
    </row>
    <row r="2442" spans="8:12" s="58" customFormat="1" ht="12.75">
      <c r="H2442" s="57"/>
      <c r="L2442" s="57"/>
    </row>
    <row r="2443" spans="8:12" s="58" customFormat="1" ht="12.75">
      <c r="H2443" s="57"/>
      <c r="L2443" s="57"/>
    </row>
    <row r="2444" spans="8:12" s="58" customFormat="1" ht="12.75">
      <c r="H2444" s="57"/>
      <c r="L2444" s="57"/>
    </row>
    <row r="2445" spans="8:12" s="58" customFormat="1" ht="12.75">
      <c r="H2445" s="57"/>
      <c r="L2445" s="57"/>
    </row>
    <row r="2446" spans="8:12" s="58" customFormat="1" ht="12.75">
      <c r="H2446" s="57"/>
      <c r="L2446" s="57"/>
    </row>
    <row r="2447" spans="8:12" s="58" customFormat="1" ht="12.75">
      <c r="H2447" s="57"/>
      <c r="L2447" s="57"/>
    </row>
    <row r="2448" spans="8:12" s="58" customFormat="1" ht="12.75">
      <c r="H2448" s="57"/>
      <c r="L2448" s="57"/>
    </row>
    <row r="2449" spans="8:12" s="58" customFormat="1" ht="12.75">
      <c r="H2449" s="57"/>
      <c r="L2449" s="57"/>
    </row>
    <row r="2450" spans="8:12" s="58" customFormat="1" ht="12.75">
      <c r="H2450" s="57"/>
      <c r="L2450" s="57"/>
    </row>
    <row r="2451" spans="8:12" s="58" customFormat="1" ht="12.75">
      <c r="H2451" s="57"/>
      <c r="L2451" s="57"/>
    </row>
    <row r="2452" spans="8:12" s="58" customFormat="1" ht="12.75">
      <c r="H2452" s="57"/>
      <c r="L2452" s="57"/>
    </row>
    <row r="2453" spans="8:12" s="58" customFormat="1" ht="12.75">
      <c r="H2453" s="57"/>
      <c r="L2453" s="57"/>
    </row>
    <row r="2454" spans="8:12" s="58" customFormat="1" ht="12.75">
      <c r="H2454" s="57"/>
      <c r="L2454" s="57"/>
    </row>
    <row r="2455" spans="8:12" s="58" customFormat="1" ht="12.75">
      <c r="H2455" s="57"/>
      <c r="L2455" s="57"/>
    </row>
    <row r="2456" spans="8:12" s="58" customFormat="1" ht="12.75">
      <c r="H2456" s="57"/>
      <c r="L2456" s="57"/>
    </row>
    <row r="2457" spans="8:12" s="58" customFormat="1" ht="12.75">
      <c r="H2457" s="57"/>
      <c r="L2457" s="57"/>
    </row>
    <row r="2458" spans="8:12" s="58" customFormat="1" ht="12.75">
      <c r="H2458" s="57"/>
      <c r="L2458" s="57"/>
    </row>
    <row r="2459" spans="8:12" s="58" customFormat="1" ht="12.75">
      <c r="H2459" s="57"/>
      <c r="L2459" s="57"/>
    </row>
    <row r="2460" spans="8:12" s="58" customFormat="1" ht="12.75">
      <c r="H2460" s="57"/>
      <c r="L2460" s="57"/>
    </row>
    <row r="2461" spans="8:12" s="58" customFormat="1" ht="12.75">
      <c r="H2461" s="57"/>
      <c r="L2461" s="57"/>
    </row>
    <row r="2462" spans="8:12" s="58" customFormat="1" ht="12.75">
      <c r="H2462" s="57"/>
      <c r="L2462" s="57"/>
    </row>
    <row r="2463" spans="8:12" s="58" customFormat="1" ht="12.75">
      <c r="H2463" s="57"/>
      <c r="L2463" s="57"/>
    </row>
    <row r="2464" spans="8:12" s="58" customFormat="1" ht="12.75">
      <c r="H2464" s="57"/>
      <c r="L2464" s="57"/>
    </row>
    <row r="2465" spans="8:12" s="58" customFormat="1" ht="12.75">
      <c r="H2465" s="57"/>
      <c r="L2465" s="57"/>
    </row>
    <row r="2466" spans="8:12" s="58" customFormat="1" ht="12.75">
      <c r="H2466" s="57"/>
      <c r="L2466" s="57"/>
    </row>
    <row r="2467" spans="8:12" s="58" customFormat="1" ht="12.75">
      <c r="H2467" s="57"/>
      <c r="L2467" s="57"/>
    </row>
    <row r="2468" spans="8:12" s="58" customFormat="1" ht="12.75">
      <c r="H2468" s="57"/>
      <c r="L2468" s="57"/>
    </row>
    <row r="2469" spans="8:12" s="58" customFormat="1" ht="12.75">
      <c r="H2469" s="57"/>
      <c r="L2469" s="57"/>
    </row>
    <row r="2470" spans="8:12" s="58" customFormat="1" ht="12.75">
      <c r="H2470" s="57"/>
      <c r="L2470" s="57"/>
    </row>
    <row r="2471" spans="8:12" s="58" customFormat="1" ht="12.75">
      <c r="H2471" s="57"/>
      <c r="L2471" s="57"/>
    </row>
    <row r="2472" spans="8:12" s="58" customFormat="1" ht="12.75">
      <c r="H2472" s="57"/>
      <c r="L2472" s="57"/>
    </row>
    <row r="2473" spans="8:12" s="58" customFormat="1" ht="12.75">
      <c r="H2473" s="57"/>
      <c r="L2473" s="57"/>
    </row>
    <row r="2474" spans="8:12" s="58" customFormat="1" ht="12.75">
      <c r="H2474" s="57"/>
      <c r="L2474" s="57"/>
    </row>
    <row r="2475" spans="8:12" s="58" customFormat="1" ht="12.75">
      <c r="H2475" s="57"/>
      <c r="L2475" s="57"/>
    </row>
    <row r="2476" spans="8:12" s="58" customFormat="1" ht="12.75">
      <c r="H2476" s="57"/>
      <c r="L2476" s="57"/>
    </row>
    <row r="2477" spans="8:12" s="58" customFormat="1" ht="12.75">
      <c r="H2477" s="57"/>
      <c r="L2477" s="57"/>
    </row>
    <row r="2478" spans="8:12" s="58" customFormat="1" ht="12.75">
      <c r="H2478" s="57"/>
      <c r="L2478" s="57"/>
    </row>
    <row r="2479" spans="8:12" s="58" customFormat="1" ht="12.75">
      <c r="H2479" s="57"/>
      <c r="L2479" s="57"/>
    </row>
    <row r="2480" spans="8:12" s="58" customFormat="1" ht="12.75">
      <c r="H2480" s="57"/>
      <c r="L2480" s="57"/>
    </row>
    <row r="2481" spans="8:12" s="58" customFormat="1" ht="12.75">
      <c r="H2481" s="57"/>
      <c r="L2481" s="57"/>
    </row>
    <row r="2482" spans="8:12" s="58" customFormat="1" ht="12.75">
      <c r="H2482" s="57"/>
      <c r="L2482" s="57"/>
    </row>
    <row r="2483" spans="8:12" s="58" customFormat="1" ht="12.75">
      <c r="H2483" s="57"/>
      <c r="L2483" s="57"/>
    </row>
    <row r="2484" spans="8:12" s="58" customFormat="1" ht="12.75">
      <c r="H2484" s="57"/>
      <c r="L2484" s="57"/>
    </row>
    <row r="2485" spans="8:12" s="58" customFormat="1" ht="12.75">
      <c r="H2485" s="57"/>
      <c r="L2485" s="57"/>
    </row>
    <row r="2486" spans="8:12" s="58" customFormat="1" ht="12.75">
      <c r="H2486" s="57"/>
      <c r="L2486" s="57"/>
    </row>
    <row r="2487" spans="8:12" s="58" customFormat="1" ht="12.75">
      <c r="H2487" s="57"/>
      <c r="L2487" s="57"/>
    </row>
    <row r="2488" spans="8:12" s="58" customFormat="1" ht="12.75">
      <c r="H2488" s="57"/>
      <c r="L2488" s="57"/>
    </row>
    <row r="2489" spans="8:12" s="58" customFormat="1" ht="12.75">
      <c r="H2489" s="57"/>
      <c r="L2489" s="57"/>
    </row>
    <row r="2490" spans="8:12" s="58" customFormat="1" ht="12.75">
      <c r="H2490" s="57"/>
      <c r="L2490" s="57"/>
    </row>
    <row r="2491" spans="8:12" s="58" customFormat="1" ht="12.75">
      <c r="H2491" s="57"/>
      <c r="L2491" s="57"/>
    </row>
    <row r="2492" spans="8:12" s="58" customFormat="1" ht="12.75">
      <c r="H2492" s="57"/>
      <c r="L2492" s="57"/>
    </row>
    <row r="2493" spans="8:12" s="58" customFormat="1" ht="12.75">
      <c r="H2493" s="57"/>
      <c r="L2493" s="57"/>
    </row>
    <row r="2494" spans="8:12" s="58" customFormat="1" ht="12.75">
      <c r="H2494" s="57"/>
      <c r="L2494" s="57"/>
    </row>
    <row r="2495" spans="8:12" s="58" customFormat="1" ht="12.75">
      <c r="H2495" s="57"/>
      <c r="L2495" s="57"/>
    </row>
    <row r="2496" spans="8:12" s="58" customFormat="1" ht="12.75">
      <c r="H2496" s="57"/>
      <c r="L2496" s="57"/>
    </row>
    <row r="2497" spans="8:12" s="58" customFormat="1" ht="12.75">
      <c r="H2497" s="57"/>
      <c r="L2497" s="57"/>
    </row>
    <row r="2498" spans="8:12" s="58" customFormat="1" ht="12.75">
      <c r="H2498" s="57"/>
      <c r="L2498" s="57"/>
    </row>
    <row r="2499" spans="8:12" s="58" customFormat="1" ht="12.75">
      <c r="H2499" s="57"/>
      <c r="L2499" s="57"/>
    </row>
    <row r="2500" spans="8:12" s="58" customFormat="1" ht="12.75">
      <c r="H2500" s="57"/>
      <c r="L2500" s="57"/>
    </row>
    <row r="2501" spans="8:12" s="58" customFormat="1" ht="12.75">
      <c r="H2501" s="57"/>
      <c r="L2501" s="57"/>
    </row>
    <row r="2502" spans="8:12" s="58" customFormat="1" ht="12.75">
      <c r="H2502" s="57"/>
      <c r="L2502" s="57"/>
    </row>
    <row r="2503" spans="8:12" s="58" customFormat="1" ht="12.75">
      <c r="H2503" s="57"/>
      <c r="L2503" s="57"/>
    </row>
    <row r="2504" spans="8:12" s="58" customFormat="1" ht="12.75">
      <c r="H2504" s="57"/>
      <c r="L2504" s="57"/>
    </row>
    <row r="2505" spans="8:12" s="58" customFormat="1" ht="12.75">
      <c r="H2505" s="57"/>
      <c r="L2505" s="57"/>
    </row>
    <row r="2506" spans="8:12" s="58" customFormat="1" ht="12.75">
      <c r="H2506" s="57"/>
      <c r="L2506" s="57"/>
    </row>
    <row r="2507" spans="8:12" s="58" customFormat="1" ht="12.75">
      <c r="H2507" s="57"/>
      <c r="L2507" s="57"/>
    </row>
    <row r="2508" spans="8:12" s="58" customFormat="1" ht="12.75">
      <c r="H2508" s="57"/>
      <c r="L2508" s="57"/>
    </row>
    <row r="2509" spans="8:12" s="58" customFormat="1" ht="12.75">
      <c r="H2509" s="57"/>
      <c r="L2509" s="57"/>
    </row>
    <row r="2510" spans="8:12" s="58" customFormat="1" ht="12.75">
      <c r="H2510" s="57"/>
      <c r="L2510" s="57"/>
    </row>
    <row r="2511" spans="8:12" s="58" customFormat="1" ht="12.75">
      <c r="H2511" s="57"/>
      <c r="L2511" s="57"/>
    </row>
    <row r="2512" spans="8:12" s="58" customFormat="1" ht="12.75">
      <c r="H2512" s="57"/>
      <c r="L2512" s="57"/>
    </row>
    <row r="2513" spans="8:12" s="58" customFormat="1" ht="12.75">
      <c r="H2513" s="57"/>
      <c r="L2513" s="57"/>
    </row>
    <row r="2514" spans="8:12" s="58" customFormat="1" ht="12.75">
      <c r="H2514" s="57"/>
      <c r="L2514" s="57"/>
    </row>
    <row r="2515" spans="8:12" s="58" customFormat="1" ht="12.75">
      <c r="H2515" s="57"/>
      <c r="L2515" s="57"/>
    </row>
    <row r="2516" spans="8:12" s="58" customFormat="1" ht="12.75">
      <c r="H2516" s="57"/>
      <c r="L2516" s="57"/>
    </row>
    <row r="2517" spans="8:12" s="58" customFormat="1" ht="12.75">
      <c r="H2517" s="57"/>
      <c r="L2517" s="57"/>
    </row>
    <row r="2518" spans="8:12" s="58" customFormat="1" ht="12.75">
      <c r="H2518" s="57"/>
      <c r="L2518" s="57"/>
    </row>
    <row r="2519" spans="8:12" s="58" customFormat="1" ht="12.75">
      <c r="H2519" s="57"/>
      <c r="L2519" s="57"/>
    </row>
    <row r="2520" spans="8:12" s="58" customFormat="1" ht="12.75">
      <c r="H2520" s="57"/>
      <c r="L2520" s="57"/>
    </row>
    <row r="2521" spans="8:12" s="58" customFormat="1" ht="12.75">
      <c r="H2521" s="57"/>
      <c r="L2521" s="57"/>
    </row>
    <row r="2522" spans="8:12" s="58" customFormat="1" ht="12.75">
      <c r="H2522" s="57"/>
      <c r="L2522" s="57"/>
    </row>
    <row r="2523" spans="8:12" s="58" customFormat="1" ht="12.75">
      <c r="H2523" s="57"/>
      <c r="L2523" s="57"/>
    </row>
    <row r="2524" spans="8:12" s="58" customFormat="1" ht="12.75">
      <c r="H2524" s="57"/>
      <c r="L2524" s="57"/>
    </row>
    <row r="2525" spans="8:12" s="58" customFormat="1" ht="12.75">
      <c r="H2525" s="57"/>
      <c r="L2525" s="57"/>
    </row>
    <row r="2526" spans="8:12" s="58" customFormat="1" ht="12.75">
      <c r="H2526" s="57"/>
      <c r="L2526" s="57"/>
    </row>
    <row r="2527" spans="8:12" s="58" customFormat="1" ht="12.75">
      <c r="H2527" s="57"/>
      <c r="L2527" s="57"/>
    </row>
    <row r="2528" spans="8:12" s="58" customFormat="1" ht="12.75">
      <c r="H2528" s="57"/>
      <c r="L2528" s="57"/>
    </row>
    <row r="2529" spans="8:12" s="58" customFormat="1" ht="12.75">
      <c r="H2529" s="57"/>
      <c r="L2529" s="57"/>
    </row>
    <row r="2530" spans="8:12" s="58" customFormat="1" ht="12.75">
      <c r="H2530" s="57"/>
      <c r="L2530" s="57"/>
    </row>
    <row r="2531" spans="8:12" s="58" customFormat="1" ht="12.75">
      <c r="H2531" s="57"/>
      <c r="L2531" s="57"/>
    </row>
    <row r="2532" spans="8:12" s="58" customFormat="1" ht="12.75">
      <c r="H2532" s="57"/>
      <c r="L2532" s="57"/>
    </row>
    <row r="2533" spans="8:12" s="58" customFormat="1" ht="12.75">
      <c r="H2533" s="57"/>
      <c r="L2533" s="57"/>
    </row>
    <row r="2534" spans="8:12" s="58" customFormat="1" ht="12.75">
      <c r="H2534" s="57"/>
      <c r="L2534" s="57"/>
    </row>
    <row r="2535" spans="8:12" s="58" customFormat="1" ht="12.75">
      <c r="H2535" s="57"/>
      <c r="L2535" s="57"/>
    </row>
    <row r="2536" spans="8:12" s="58" customFormat="1" ht="12.75">
      <c r="H2536" s="57"/>
      <c r="L2536" s="57"/>
    </row>
    <row r="2537" spans="8:12" s="58" customFormat="1" ht="12.75">
      <c r="H2537" s="57"/>
      <c r="L2537" s="57"/>
    </row>
    <row r="2538" spans="8:12" s="58" customFormat="1" ht="12.75">
      <c r="H2538" s="57"/>
      <c r="L2538" s="57"/>
    </row>
    <row r="2539" spans="8:12" s="58" customFormat="1" ht="12.75">
      <c r="H2539" s="57"/>
      <c r="L2539" s="57"/>
    </row>
    <row r="2540" spans="8:12" s="58" customFormat="1" ht="12.75">
      <c r="H2540" s="57"/>
      <c r="L2540" s="57"/>
    </row>
    <row r="2541" spans="8:12" s="58" customFormat="1" ht="12.75">
      <c r="H2541" s="57"/>
      <c r="L2541" s="57"/>
    </row>
    <row r="2542" spans="8:12" s="58" customFormat="1" ht="12.75">
      <c r="H2542" s="57"/>
      <c r="L2542" s="57"/>
    </row>
    <row r="2543" spans="8:12" s="58" customFormat="1" ht="12.75">
      <c r="H2543" s="57"/>
      <c r="L2543" s="57"/>
    </row>
    <row r="2544" spans="8:12" s="58" customFormat="1" ht="12.75">
      <c r="H2544" s="57"/>
      <c r="L2544" s="57"/>
    </row>
    <row r="2545" spans="8:12" s="58" customFormat="1" ht="12.75">
      <c r="H2545" s="57"/>
      <c r="L2545" s="57"/>
    </row>
    <row r="2546" spans="8:12" s="58" customFormat="1" ht="12.75">
      <c r="H2546" s="57"/>
      <c r="L2546" s="57"/>
    </row>
    <row r="2547" spans="8:12" s="58" customFormat="1" ht="12.75">
      <c r="H2547" s="57"/>
      <c r="L2547" s="57"/>
    </row>
    <row r="2548" spans="8:12" s="58" customFormat="1" ht="12.75">
      <c r="H2548" s="57"/>
      <c r="L2548" s="57"/>
    </row>
    <row r="2549" spans="8:12" s="58" customFormat="1" ht="12.75">
      <c r="H2549" s="57"/>
      <c r="L2549" s="57"/>
    </row>
    <row r="2550" spans="8:12" s="58" customFormat="1" ht="12.75">
      <c r="H2550" s="57"/>
      <c r="L2550" s="57"/>
    </row>
    <row r="2551" spans="8:12" s="58" customFormat="1" ht="12.75">
      <c r="H2551" s="57"/>
      <c r="L2551" s="57"/>
    </row>
    <row r="2552" spans="8:12" s="58" customFormat="1" ht="12.75">
      <c r="H2552" s="57"/>
      <c r="L2552" s="57"/>
    </row>
    <row r="2553" spans="8:12" s="58" customFormat="1" ht="12.75">
      <c r="H2553" s="57"/>
      <c r="L2553" s="57"/>
    </row>
    <row r="2554" spans="8:12" s="58" customFormat="1" ht="12.75">
      <c r="H2554" s="57"/>
      <c r="L2554" s="57"/>
    </row>
    <row r="2555" spans="8:12" s="58" customFormat="1" ht="12.75">
      <c r="H2555" s="57"/>
      <c r="L2555" s="57"/>
    </row>
    <row r="2556" spans="8:12" s="58" customFormat="1" ht="12.75">
      <c r="H2556" s="57"/>
      <c r="L2556" s="57"/>
    </row>
    <row r="2557" spans="8:12" s="58" customFormat="1" ht="12.75">
      <c r="H2557" s="57"/>
      <c r="L2557" s="57"/>
    </row>
    <row r="2558" spans="8:12" s="58" customFormat="1" ht="12.75">
      <c r="H2558" s="57"/>
      <c r="L2558" s="57"/>
    </row>
    <row r="2559" spans="8:12" s="58" customFormat="1" ht="12.75">
      <c r="H2559" s="57"/>
      <c r="L2559" s="57"/>
    </row>
    <row r="2560" spans="8:12" s="58" customFormat="1" ht="12.75">
      <c r="H2560" s="57"/>
      <c r="L2560" s="57"/>
    </row>
    <row r="2561" spans="8:12" s="58" customFormat="1" ht="12.75">
      <c r="H2561" s="57"/>
      <c r="L2561" s="57"/>
    </row>
    <row r="2562" spans="8:12" s="58" customFormat="1" ht="12.75">
      <c r="H2562" s="57"/>
      <c r="L2562" s="57"/>
    </row>
    <row r="2563" spans="8:12" s="58" customFormat="1" ht="12.75">
      <c r="H2563" s="57"/>
      <c r="L2563" s="57"/>
    </row>
    <row r="2564" spans="8:12" s="58" customFormat="1" ht="12.75">
      <c r="H2564" s="57"/>
      <c r="L2564" s="57"/>
    </row>
    <row r="2565" spans="8:12" s="58" customFormat="1" ht="12.75">
      <c r="H2565" s="57"/>
      <c r="L2565" s="57"/>
    </row>
    <row r="2566" spans="8:12" s="58" customFormat="1" ht="12.75">
      <c r="H2566" s="57"/>
      <c r="L2566" s="57"/>
    </row>
    <row r="2567" spans="8:12" s="58" customFormat="1" ht="12.75">
      <c r="H2567" s="57"/>
      <c r="L2567" s="57"/>
    </row>
    <row r="2568" spans="8:12" s="58" customFormat="1" ht="12.75">
      <c r="H2568" s="57"/>
      <c r="L2568" s="57"/>
    </row>
    <row r="2569" spans="8:12" s="58" customFormat="1" ht="12.75">
      <c r="H2569" s="57"/>
      <c r="L2569" s="57"/>
    </row>
    <row r="2570" spans="8:12" s="58" customFormat="1" ht="12.75">
      <c r="H2570" s="57"/>
      <c r="L2570" s="57"/>
    </row>
    <row r="2571" spans="8:12" s="58" customFormat="1" ht="12.75">
      <c r="H2571" s="57"/>
      <c r="L2571" s="57"/>
    </row>
    <row r="2572" spans="8:12" s="58" customFormat="1" ht="12.75">
      <c r="H2572" s="57"/>
      <c r="L2572" s="57"/>
    </row>
    <row r="2573" spans="8:12" s="58" customFormat="1" ht="12.75">
      <c r="H2573" s="57"/>
      <c r="L2573" s="57"/>
    </row>
    <row r="2574" spans="8:12" s="58" customFormat="1" ht="12.75">
      <c r="H2574" s="57"/>
      <c r="L2574" s="57"/>
    </row>
    <row r="2575" spans="8:12" s="58" customFormat="1" ht="12.75">
      <c r="H2575" s="57"/>
      <c r="L2575" s="57"/>
    </row>
    <row r="2576" spans="8:12" s="58" customFormat="1" ht="12.75">
      <c r="H2576" s="57"/>
      <c r="L2576" s="57"/>
    </row>
    <row r="2577" spans="8:12" s="58" customFormat="1" ht="12.75">
      <c r="H2577" s="57"/>
      <c r="L2577" s="57"/>
    </row>
    <row r="2578" spans="8:12" s="58" customFormat="1" ht="12.75">
      <c r="H2578" s="57"/>
      <c r="L2578" s="57"/>
    </row>
    <row r="2579" spans="8:12" s="58" customFormat="1" ht="12.75">
      <c r="H2579" s="57"/>
      <c r="L2579" s="57"/>
    </row>
    <row r="2580" spans="8:12" s="58" customFormat="1" ht="12.75">
      <c r="H2580" s="57"/>
      <c r="L2580" s="57"/>
    </row>
    <row r="2581" spans="8:12" s="58" customFormat="1" ht="12.75">
      <c r="H2581" s="57"/>
      <c r="L2581" s="57"/>
    </row>
    <row r="2582" spans="8:12" s="58" customFormat="1" ht="12.75">
      <c r="H2582" s="57"/>
      <c r="L2582" s="57"/>
    </row>
    <row r="2583" spans="8:12" s="58" customFormat="1" ht="12.75">
      <c r="H2583" s="57"/>
      <c r="L2583" s="57"/>
    </row>
    <row r="2584" spans="8:12" s="58" customFormat="1" ht="12.75">
      <c r="H2584" s="57"/>
      <c r="L2584" s="57"/>
    </row>
    <row r="2585" spans="8:12" s="58" customFormat="1" ht="12.75">
      <c r="H2585" s="57"/>
      <c r="L2585" s="57"/>
    </row>
    <row r="2586" spans="8:12" s="58" customFormat="1" ht="12.75">
      <c r="H2586" s="57"/>
      <c r="L2586" s="57"/>
    </row>
    <row r="2587" spans="8:12" s="58" customFormat="1" ht="12.75">
      <c r="H2587" s="57"/>
      <c r="L2587" s="57"/>
    </row>
    <row r="2588" spans="8:12" s="58" customFormat="1" ht="12.75">
      <c r="H2588" s="57"/>
      <c r="L2588" s="57"/>
    </row>
    <row r="2589" spans="8:12" s="58" customFormat="1" ht="12.75">
      <c r="H2589" s="57"/>
      <c r="L2589" s="57"/>
    </row>
    <row r="2590" spans="8:12" s="58" customFormat="1" ht="12.75">
      <c r="H2590" s="57"/>
      <c r="L2590" s="57"/>
    </row>
    <row r="2591" spans="8:12" s="58" customFormat="1" ht="12.75">
      <c r="H2591" s="57"/>
      <c r="L2591" s="57"/>
    </row>
    <row r="2592" spans="8:12" s="58" customFormat="1" ht="12.75">
      <c r="H2592" s="57"/>
      <c r="L2592" s="57"/>
    </row>
    <row r="2593" spans="8:12" s="58" customFormat="1" ht="12.75">
      <c r="H2593" s="57"/>
      <c r="L2593" s="57"/>
    </row>
    <row r="2594" spans="8:12" s="58" customFormat="1" ht="12.75">
      <c r="H2594" s="57"/>
      <c r="L2594" s="57"/>
    </row>
    <row r="2595" spans="8:12" s="58" customFormat="1" ht="12.75">
      <c r="H2595" s="57"/>
      <c r="L2595" s="57"/>
    </row>
    <row r="2596" spans="8:12" s="58" customFormat="1" ht="12.75">
      <c r="H2596" s="57"/>
      <c r="L2596" s="57"/>
    </row>
    <row r="2597" spans="8:12" s="58" customFormat="1" ht="12.75">
      <c r="H2597" s="57"/>
      <c r="L2597" s="57"/>
    </row>
    <row r="2598" spans="8:12" s="58" customFormat="1" ht="12.75">
      <c r="H2598" s="57"/>
      <c r="L2598" s="57"/>
    </row>
    <row r="2599" spans="8:12" s="58" customFormat="1" ht="12.75">
      <c r="H2599" s="57"/>
      <c r="L2599" s="57"/>
    </row>
    <row r="2600" spans="8:12" s="58" customFormat="1" ht="12.75">
      <c r="H2600" s="57"/>
      <c r="L2600" s="57"/>
    </row>
    <row r="2601" spans="8:12" s="58" customFormat="1" ht="12.75">
      <c r="H2601" s="57"/>
      <c r="L2601" s="57"/>
    </row>
    <row r="2602" spans="8:12" s="58" customFormat="1" ht="12.75">
      <c r="H2602" s="57"/>
      <c r="L2602" s="57"/>
    </row>
    <row r="2603" spans="8:12" s="58" customFormat="1" ht="12.75">
      <c r="H2603" s="57"/>
      <c r="L2603" s="57"/>
    </row>
    <row r="2604" spans="8:12" s="58" customFormat="1" ht="12.75">
      <c r="H2604" s="57"/>
      <c r="L2604" s="57"/>
    </row>
    <row r="2605" spans="8:12" s="58" customFormat="1" ht="12.75">
      <c r="H2605" s="57"/>
      <c r="L2605" s="57"/>
    </row>
    <row r="2606" spans="8:12" s="58" customFormat="1" ht="12.75">
      <c r="H2606" s="57"/>
      <c r="L2606" s="57"/>
    </row>
    <row r="2607" spans="8:12" s="58" customFormat="1" ht="12.75">
      <c r="H2607" s="57"/>
      <c r="L2607" s="57"/>
    </row>
    <row r="2608" spans="8:12" s="58" customFormat="1" ht="12.75">
      <c r="H2608" s="57"/>
      <c r="L2608" s="57"/>
    </row>
    <row r="2609" spans="8:12" s="58" customFormat="1" ht="12.75">
      <c r="H2609" s="57"/>
      <c r="L2609" s="57"/>
    </row>
    <row r="2610" spans="8:12" s="58" customFormat="1" ht="12.75">
      <c r="H2610" s="57"/>
      <c r="L2610" s="57"/>
    </row>
    <row r="2611" spans="8:12" s="58" customFormat="1" ht="12.75">
      <c r="H2611" s="57"/>
      <c r="L2611" s="57"/>
    </row>
    <row r="2612" spans="8:12" s="58" customFormat="1" ht="12.75">
      <c r="H2612" s="57"/>
      <c r="L2612" s="57"/>
    </row>
    <row r="2613" spans="8:12" s="58" customFormat="1" ht="12.75">
      <c r="H2613" s="57"/>
      <c r="L2613" s="57"/>
    </row>
    <row r="2614" spans="8:12" s="58" customFormat="1" ht="12.75">
      <c r="H2614" s="57"/>
      <c r="L2614" s="57"/>
    </row>
    <row r="2615" spans="8:12" s="58" customFormat="1" ht="12.75">
      <c r="H2615" s="57"/>
      <c r="L2615" s="57"/>
    </row>
    <row r="2616" spans="8:12" s="58" customFormat="1" ht="12.75">
      <c r="H2616" s="57"/>
      <c r="L2616" s="57"/>
    </row>
    <row r="2617" spans="8:12" s="58" customFormat="1" ht="12.75">
      <c r="H2617" s="57"/>
      <c r="L2617" s="57"/>
    </row>
    <row r="2618" spans="8:12" s="58" customFormat="1" ht="12.75">
      <c r="H2618" s="57"/>
      <c r="L2618" s="57"/>
    </row>
    <row r="2619" spans="8:12" s="58" customFormat="1" ht="12.75">
      <c r="H2619" s="57"/>
      <c r="L2619" s="57"/>
    </row>
    <row r="2620" spans="8:12" s="58" customFormat="1" ht="12.75">
      <c r="H2620" s="57"/>
      <c r="L2620" s="57"/>
    </row>
    <row r="2621" spans="8:12" s="58" customFormat="1" ht="12.75">
      <c r="H2621" s="57"/>
      <c r="L2621" s="57"/>
    </row>
    <row r="2622" spans="8:12" s="58" customFormat="1" ht="12.75">
      <c r="H2622" s="57"/>
      <c r="L2622" s="57"/>
    </row>
    <row r="2623" spans="8:12" s="58" customFormat="1" ht="12.75">
      <c r="H2623" s="57"/>
      <c r="L2623" s="57"/>
    </row>
    <row r="2624" spans="8:12" s="58" customFormat="1" ht="12.75">
      <c r="H2624" s="57"/>
      <c r="L2624" s="57"/>
    </row>
    <row r="2625" spans="8:12" s="58" customFormat="1" ht="12.75">
      <c r="H2625" s="57"/>
      <c r="L2625" s="57"/>
    </row>
    <row r="2626" spans="8:12" s="58" customFormat="1" ht="12.75">
      <c r="H2626" s="57"/>
      <c r="L2626" s="57"/>
    </row>
    <row r="2627" spans="8:12" s="58" customFormat="1" ht="12.75">
      <c r="H2627" s="57"/>
      <c r="L2627" s="57"/>
    </row>
    <row r="2628" spans="8:12" s="58" customFormat="1" ht="12.75">
      <c r="H2628" s="57"/>
      <c r="L2628" s="57"/>
    </row>
    <row r="2629" spans="8:12" s="58" customFormat="1" ht="12.75">
      <c r="H2629" s="57"/>
      <c r="L2629" s="57"/>
    </row>
    <row r="2630" spans="8:12" s="58" customFormat="1" ht="12.75">
      <c r="H2630" s="57"/>
      <c r="L2630" s="57"/>
    </row>
    <row r="2631" spans="8:12" s="58" customFormat="1" ht="12.75">
      <c r="H2631" s="57"/>
      <c r="L2631" s="57"/>
    </row>
    <row r="2632" spans="8:12" s="58" customFormat="1" ht="12.75">
      <c r="H2632" s="57"/>
      <c r="L2632" s="57"/>
    </row>
    <row r="2633" spans="8:12" s="58" customFormat="1" ht="12.75">
      <c r="H2633" s="57"/>
      <c r="L2633" s="57"/>
    </row>
    <row r="2634" spans="8:12" s="58" customFormat="1" ht="12.75">
      <c r="H2634" s="57"/>
      <c r="L2634" s="57"/>
    </row>
    <row r="2635" spans="8:12" s="58" customFormat="1" ht="12.75">
      <c r="H2635" s="57"/>
      <c r="L2635" s="57"/>
    </row>
    <row r="2636" spans="8:12" s="58" customFormat="1" ht="12.75">
      <c r="H2636" s="57"/>
      <c r="L2636" s="57"/>
    </row>
    <row r="2637" spans="8:12" s="58" customFormat="1" ht="12.75">
      <c r="H2637" s="57"/>
      <c r="L2637" s="57"/>
    </row>
    <row r="2638" spans="8:12" s="58" customFormat="1" ht="12.75">
      <c r="H2638" s="57"/>
      <c r="L2638" s="57"/>
    </row>
    <row r="2639" spans="8:12" s="58" customFormat="1" ht="12.75">
      <c r="H2639" s="57"/>
      <c r="L2639" s="57"/>
    </row>
    <row r="2640" spans="8:12" s="58" customFormat="1" ht="12.75">
      <c r="H2640" s="57"/>
      <c r="L2640" s="57"/>
    </row>
    <row r="2641" spans="8:12" s="58" customFormat="1" ht="12.75">
      <c r="H2641" s="57"/>
      <c r="L2641" s="57"/>
    </row>
    <row r="2642" spans="8:12" s="58" customFormat="1" ht="12.75">
      <c r="H2642" s="57"/>
      <c r="L2642" s="57"/>
    </row>
    <row r="2643" spans="8:12" s="58" customFormat="1" ht="12.75">
      <c r="H2643" s="57"/>
      <c r="L2643" s="57"/>
    </row>
    <row r="2644" spans="8:12" s="58" customFormat="1" ht="12.75">
      <c r="H2644" s="57"/>
      <c r="L2644" s="57"/>
    </row>
    <row r="2645" spans="8:12" s="58" customFormat="1" ht="12.75">
      <c r="H2645" s="57"/>
      <c r="L2645" s="57"/>
    </row>
    <row r="2646" spans="8:12" s="58" customFormat="1" ht="12.75">
      <c r="H2646" s="57"/>
      <c r="L2646" s="57"/>
    </row>
    <row r="2647" spans="8:12" s="58" customFormat="1" ht="12.75">
      <c r="H2647" s="57"/>
      <c r="L2647" s="57"/>
    </row>
    <row r="2648" spans="8:12" s="58" customFormat="1" ht="12.75">
      <c r="H2648" s="57"/>
      <c r="L2648" s="57"/>
    </row>
    <row r="2649" spans="8:12" s="58" customFormat="1" ht="12.75">
      <c r="H2649" s="57"/>
      <c r="L2649" s="57"/>
    </row>
    <row r="2650" spans="8:12" s="58" customFormat="1" ht="12.75">
      <c r="H2650" s="57"/>
      <c r="L2650" s="57"/>
    </row>
    <row r="2651" spans="8:12" s="58" customFormat="1" ht="12.75">
      <c r="H2651" s="57"/>
      <c r="L2651" s="57"/>
    </row>
    <row r="2652" spans="8:12" s="58" customFormat="1" ht="12.75">
      <c r="H2652" s="57"/>
      <c r="L2652" s="57"/>
    </row>
    <row r="2653" spans="8:12" s="58" customFormat="1" ht="12.75">
      <c r="H2653" s="57"/>
      <c r="L2653" s="57"/>
    </row>
    <row r="2654" spans="8:12" s="58" customFormat="1" ht="12.75">
      <c r="H2654" s="57"/>
      <c r="L2654" s="57"/>
    </row>
    <row r="2655" spans="8:12" s="58" customFormat="1" ht="12.75">
      <c r="H2655" s="57"/>
      <c r="L2655" s="57"/>
    </row>
    <row r="2656" spans="8:12" s="58" customFormat="1" ht="12.75">
      <c r="H2656" s="57"/>
      <c r="L2656" s="57"/>
    </row>
    <row r="2657" spans="8:12" s="58" customFormat="1" ht="12.75">
      <c r="H2657" s="57"/>
      <c r="L2657" s="57"/>
    </row>
    <row r="2658" spans="8:12" s="58" customFormat="1" ht="12.75">
      <c r="H2658" s="57"/>
      <c r="L2658" s="57"/>
    </row>
    <row r="2659" spans="8:12" s="58" customFormat="1" ht="12.75">
      <c r="H2659" s="57"/>
      <c r="L2659" s="57"/>
    </row>
    <row r="2660" spans="8:12" s="58" customFormat="1" ht="12.75">
      <c r="H2660" s="57"/>
      <c r="L2660" s="57"/>
    </row>
    <row r="2661" spans="8:12" s="58" customFormat="1" ht="12.75">
      <c r="H2661" s="57"/>
      <c r="L2661" s="57"/>
    </row>
    <row r="2662" spans="8:12" s="58" customFormat="1" ht="12.75">
      <c r="H2662" s="57"/>
      <c r="L2662" s="57"/>
    </row>
    <row r="2663" spans="8:12" s="58" customFormat="1" ht="12.75">
      <c r="H2663" s="57"/>
      <c r="L2663" s="57"/>
    </row>
    <row r="2664" spans="8:12" s="58" customFormat="1" ht="12.75">
      <c r="H2664" s="57"/>
      <c r="L2664" s="57"/>
    </row>
    <row r="2665" spans="8:12" s="58" customFormat="1" ht="12.75">
      <c r="H2665" s="57"/>
      <c r="L2665" s="57"/>
    </row>
    <row r="2666" spans="8:12" s="58" customFormat="1" ht="12.75">
      <c r="H2666" s="57"/>
      <c r="L2666" s="57"/>
    </row>
    <row r="2667" spans="8:12" s="58" customFormat="1" ht="12.75">
      <c r="H2667" s="57"/>
      <c r="L2667" s="57"/>
    </row>
    <row r="2668" spans="8:12" s="58" customFormat="1" ht="12.75">
      <c r="H2668" s="57"/>
      <c r="L2668" s="57"/>
    </row>
    <row r="2669" spans="8:12" s="58" customFormat="1" ht="12.75">
      <c r="H2669" s="57"/>
      <c r="L2669" s="57"/>
    </row>
    <row r="2670" spans="8:12" s="58" customFormat="1" ht="12.75">
      <c r="H2670" s="57"/>
      <c r="L2670" s="57"/>
    </row>
    <row r="2671" spans="8:12" s="58" customFormat="1" ht="12.75">
      <c r="H2671" s="57"/>
      <c r="L2671" s="57"/>
    </row>
    <row r="2672" spans="8:12" s="58" customFormat="1" ht="12.75">
      <c r="H2672" s="57"/>
      <c r="L2672" s="57"/>
    </row>
    <row r="2673" spans="8:12" s="58" customFormat="1" ht="12.75">
      <c r="H2673" s="57"/>
      <c r="L2673" s="57"/>
    </row>
    <row r="2674" spans="8:12" s="58" customFormat="1" ht="12.75">
      <c r="H2674" s="57"/>
      <c r="L2674" s="57"/>
    </row>
    <row r="2675" spans="8:12" s="58" customFormat="1" ht="12.75">
      <c r="H2675" s="57"/>
      <c r="L2675" s="57"/>
    </row>
    <row r="2676" spans="8:12" s="58" customFormat="1" ht="12.75">
      <c r="H2676" s="57"/>
      <c r="L2676" s="57"/>
    </row>
    <row r="2677" spans="8:12" s="58" customFormat="1" ht="12.75">
      <c r="H2677" s="57"/>
      <c r="L2677" s="57"/>
    </row>
    <row r="2678" spans="8:12" s="58" customFormat="1" ht="12.75">
      <c r="H2678" s="57"/>
      <c r="L2678" s="57"/>
    </row>
    <row r="2679" spans="8:12" s="58" customFormat="1" ht="12.75">
      <c r="H2679" s="57"/>
      <c r="L2679" s="57"/>
    </row>
    <row r="2680" spans="8:12" s="58" customFormat="1" ht="12.75">
      <c r="H2680" s="57"/>
      <c r="L2680" s="57"/>
    </row>
    <row r="2681" spans="8:12" s="58" customFormat="1" ht="12.75">
      <c r="H2681" s="57"/>
      <c r="L2681" s="57"/>
    </row>
    <row r="2682" spans="8:12" s="58" customFormat="1" ht="12.75">
      <c r="H2682" s="57"/>
      <c r="L2682" s="57"/>
    </row>
    <row r="2683" spans="8:12" s="58" customFormat="1" ht="12.75">
      <c r="H2683" s="57"/>
      <c r="L2683" s="57"/>
    </row>
    <row r="2684" spans="8:12" s="58" customFormat="1" ht="12.75">
      <c r="H2684" s="57"/>
      <c r="L2684" s="57"/>
    </row>
    <row r="2685" spans="8:12" s="58" customFormat="1" ht="12.75">
      <c r="H2685" s="57"/>
      <c r="L2685" s="57"/>
    </row>
    <row r="2686" spans="8:12" s="58" customFormat="1" ht="12.75">
      <c r="H2686" s="57"/>
      <c r="L2686" s="57"/>
    </row>
    <row r="2687" spans="8:12" s="58" customFormat="1" ht="12.75">
      <c r="H2687" s="57"/>
      <c r="L2687" s="57"/>
    </row>
    <row r="2688" spans="8:12" s="58" customFormat="1" ht="12.75">
      <c r="H2688" s="57"/>
      <c r="L2688" s="57"/>
    </row>
    <row r="2689" spans="8:12" s="58" customFormat="1" ht="12.75">
      <c r="H2689" s="57"/>
      <c r="L2689" s="57"/>
    </row>
    <row r="2690" spans="8:12" s="58" customFormat="1" ht="12.75">
      <c r="H2690" s="57"/>
      <c r="L2690" s="57"/>
    </row>
    <row r="2691" spans="8:12" s="58" customFormat="1" ht="12.75">
      <c r="H2691" s="57"/>
      <c r="L2691" s="57"/>
    </row>
    <row r="2692" spans="8:12" s="58" customFormat="1" ht="12.75">
      <c r="H2692" s="57"/>
      <c r="L2692" s="57"/>
    </row>
    <row r="2693" spans="8:12" s="58" customFormat="1" ht="12.75">
      <c r="H2693" s="57"/>
      <c r="L2693" s="57"/>
    </row>
    <row r="2694" spans="8:12" s="58" customFormat="1" ht="12.75">
      <c r="H2694" s="57"/>
      <c r="L2694" s="57"/>
    </row>
    <row r="2695" spans="8:12" s="58" customFormat="1" ht="12.75">
      <c r="H2695" s="57"/>
      <c r="L2695" s="57"/>
    </row>
    <row r="2696" spans="8:12" s="58" customFormat="1" ht="12.75">
      <c r="H2696" s="57"/>
      <c r="L2696" s="57"/>
    </row>
    <row r="2697" spans="8:12" s="58" customFormat="1" ht="12.75">
      <c r="H2697" s="57"/>
      <c r="L2697" s="57"/>
    </row>
    <row r="2698" spans="8:12" s="58" customFormat="1" ht="12.75">
      <c r="H2698" s="57"/>
      <c r="L2698" s="57"/>
    </row>
    <row r="2699" spans="8:12" s="58" customFormat="1" ht="12.75">
      <c r="H2699" s="57"/>
      <c r="L2699" s="57"/>
    </row>
    <row r="2700" spans="8:12" s="58" customFormat="1" ht="12.75">
      <c r="H2700" s="57"/>
      <c r="L2700" s="57"/>
    </row>
    <row r="2701" spans="8:12" s="58" customFormat="1" ht="12.75">
      <c r="H2701" s="57"/>
      <c r="L2701" s="57"/>
    </row>
    <row r="2702" spans="8:12" s="58" customFormat="1" ht="12.75">
      <c r="H2702" s="57"/>
      <c r="L2702" s="57"/>
    </row>
    <row r="2703" spans="8:12" s="58" customFormat="1" ht="12.75">
      <c r="H2703" s="57"/>
      <c r="L2703" s="57"/>
    </row>
    <row r="2704" spans="8:12" s="58" customFormat="1" ht="12.75">
      <c r="H2704" s="57"/>
      <c r="L2704" s="57"/>
    </row>
    <row r="2705" spans="8:12" s="58" customFormat="1" ht="12.75">
      <c r="H2705" s="57"/>
      <c r="L2705" s="57"/>
    </row>
    <row r="2706" spans="8:12" s="58" customFormat="1" ht="12.75">
      <c r="H2706" s="57"/>
      <c r="L2706" s="57"/>
    </row>
    <row r="2707" spans="8:12" s="58" customFormat="1" ht="12.75">
      <c r="H2707" s="57"/>
      <c r="L2707" s="57"/>
    </row>
    <row r="2708" spans="8:12" s="58" customFormat="1" ht="12.75">
      <c r="H2708" s="57"/>
      <c r="L2708" s="57"/>
    </row>
    <row r="2709" spans="8:12" s="58" customFormat="1" ht="12.75">
      <c r="H2709" s="57"/>
      <c r="L2709" s="57"/>
    </row>
    <row r="2710" spans="8:12" s="58" customFormat="1" ht="12.75">
      <c r="H2710" s="57"/>
      <c r="L2710" s="57"/>
    </row>
    <row r="2711" spans="8:12" s="58" customFormat="1" ht="12.75">
      <c r="H2711" s="57"/>
      <c r="L2711" s="57"/>
    </row>
    <row r="2712" spans="8:12" s="58" customFormat="1" ht="12.75">
      <c r="H2712" s="57"/>
      <c r="L2712" s="57"/>
    </row>
    <row r="2713" spans="8:12" s="58" customFormat="1" ht="12.75">
      <c r="H2713" s="57"/>
      <c r="L2713" s="57"/>
    </row>
    <row r="2714" spans="8:12" s="58" customFormat="1" ht="12.75">
      <c r="H2714" s="57"/>
      <c r="L2714" s="57"/>
    </row>
    <row r="2715" spans="8:12" s="58" customFormat="1" ht="12.75">
      <c r="H2715" s="57"/>
      <c r="L2715" s="57"/>
    </row>
    <row r="2716" spans="8:12" s="58" customFormat="1" ht="12.75">
      <c r="H2716" s="57"/>
      <c r="L2716" s="57"/>
    </row>
    <row r="2717" spans="8:12" s="58" customFormat="1" ht="12.75">
      <c r="H2717" s="57"/>
      <c r="L2717" s="57"/>
    </row>
    <row r="2718" spans="8:12" s="58" customFormat="1" ht="12.75">
      <c r="H2718" s="57"/>
      <c r="L2718" s="57"/>
    </row>
    <row r="2719" spans="8:12" s="58" customFormat="1" ht="12.75">
      <c r="H2719" s="57"/>
      <c r="L2719" s="57"/>
    </row>
    <row r="2720" spans="8:12" s="58" customFormat="1" ht="12.75">
      <c r="H2720" s="57"/>
      <c r="L2720" s="57"/>
    </row>
    <row r="2721" spans="8:12" s="58" customFormat="1" ht="12.75">
      <c r="H2721" s="57"/>
      <c r="L2721" s="57"/>
    </row>
    <row r="2722" spans="8:12" s="58" customFormat="1" ht="12.75">
      <c r="H2722" s="57"/>
      <c r="L2722" s="57"/>
    </row>
    <row r="2723" spans="8:12" s="58" customFormat="1" ht="12.75">
      <c r="H2723" s="57"/>
      <c r="L2723" s="57"/>
    </row>
    <row r="2724" spans="8:12" s="58" customFormat="1" ht="12.75">
      <c r="H2724" s="57"/>
      <c r="L2724" s="57"/>
    </row>
    <row r="2725" spans="8:12" s="58" customFormat="1" ht="12.75">
      <c r="H2725" s="57"/>
      <c r="L2725" s="57"/>
    </row>
    <row r="2726" spans="8:12" s="58" customFormat="1" ht="12.75">
      <c r="H2726" s="57"/>
      <c r="L2726" s="57"/>
    </row>
    <row r="2727" spans="8:12" s="58" customFormat="1" ht="12.75">
      <c r="H2727" s="57"/>
      <c r="L2727" s="57"/>
    </row>
    <row r="2728" spans="8:12" s="58" customFormat="1" ht="12.75">
      <c r="H2728" s="57"/>
      <c r="L2728" s="57"/>
    </row>
    <row r="2729" spans="8:12" s="58" customFormat="1" ht="12.75">
      <c r="H2729" s="57"/>
      <c r="L2729" s="57"/>
    </row>
    <row r="2730" spans="8:12" s="58" customFormat="1" ht="12.75">
      <c r="H2730" s="57"/>
      <c r="L2730" s="57"/>
    </row>
    <row r="2731" spans="8:12" s="58" customFormat="1" ht="12.75">
      <c r="H2731" s="57"/>
      <c r="L2731" s="57"/>
    </row>
    <row r="2732" spans="8:12" s="58" customFormat="1" ht="12.75">
      <c r="H2732" s="57"/>
      <c r="L2732" s="57"/>
    </row>
    <row r="2733" spans="8:12" s="58" customFormat="1" ht="12.75">
      <c r="H2733" s="57"/>
      <c r="L2733" s="57"/>
    </row>
    <row r="2734" spans="8:12" s="58" customFormat="1" ht="12.75">
      <c r="H2734" s="57"/>
      <c r="L2734" s="57"/>
    </row>
    <row r="2735" spans="8:12" s="58" customFormat="1" ht="12.75">
      <c r="H2735" s="57"/>
      <c r="L2735" s="57"/>
    </row>
    <row r="2736" spans="8:12" s="58" customFormat="1" ht="12.75">
      <c r="H2736" s="57"/>
      <c r="L2736" s="57"/>
    </row>
    <row r="2737" spans="8:12" s="58" customFormat="1" ht="12.75">
      <c r="H2737" s="57"/>
      <c r="L2737" s="57"/>
    </row>
    <row r="2738" spans="8:12" s="58" customFormat="1" ht="12.75">
      <c r="H2738" s="57"/>
      <c r="L2738" s="57"/>
    </row>
    <row r="2739" spans="8:12" s="58" customFormat="1" ht="12.75">
      <c r="H2739" s="57"/>
      <c r="L2739" s="57"/>
    </row>
    <row r="2740" spans="8:12" s="58" customFormat="1" ht="12.75">
      <c r="H2740" s="57"/>
      <c r="L2740" s="57"/>
    </row>
    <row r="2741" spans="8:12" s="58" customFormat="1" ht="12.75">
      <c r="H2741" s="57"/>
      <c r="L2741" s="57"/>
    </row>
    <row r="2742" spans="8:12" s="58" customFormat="1" ht="12.75">
      <c r="H2742" s="57"/>
      <c r="L2742" s="57"/>
    </row>
    <row r="2743" spans="8:12" s="58" customFormat="1" ht="12.75">
      <c r="H2743" s="57"/>
      <c r="L2743" s="57"/>
    </row>
    <row r="2744" spans="8:12" s="58" customFormat="1" ht="12.75">
      <c r="H2744" s="57"/>
      <c r="L2744" s="57"/>
    </row>
    <row r="2745" spans="8:12" s="58" customFormat="1" ht="12.75">
      <c r="H2745" s="57"/>
      <c r="L2745" s="57"/>
    </row>
    <row r="2746" spans="8:12" s="58" customFormat="1" ht="12.75">
      <c r="H2746" s="57"/>
      <c r="L2746" s="57"/>
    </row>
    <row r="2747" spans="8:12" s="58" customFormat="1" ht="12.75">
      <c r="H2747" s="57"/>
      <c r="L2747" s="57"/>
    </row>
    <row r="2748" spans="8:12" s="58" customFormat="1" ht="12.75">
      <c r="H2748" s="57"/>
      <c r="L2748" s="57"/>
    </row>
    <row r="2749" spans="8:12" s="58" customFormat="1" ht="12.75">
      <c r="H2749" s="57"/>
      <c r="L2749" s="57"/>
    </row>
    <row r="2750" spans="8:12" s="58" customFormat="1" ht="12.75">
      <c r="H2750" s="57"/>
      <c r="L2750" s="57"/>
    </row>
    <row r="2751" spans="8:12" s="58" customFormat="1" ht="12.75">
      <c r="H2751" s="57"/>
      <c r="L2751" s="57"/>
    </row>
    <row r="2752" spans="8:12" s="58" customFormat="1" ht="12.75">
      <c r="H2752" s="57"/>
      <c r="L2752" s="57"/>
    </row>
    <row r="2753" spans="8:12" s="58" customFormat="1" ht="12.75">
      <c r="H2753" s="57"/>
      <c r="L2753" s="57"/>
    </row>
    <row r="2754" spans="8:12" s="58" customFormat="1" ht="12.75">
      <c r="H2754" s="57"/>
      <c r="L2754" s="57"/>
    </row>
    <row r="2755" spans="8:12" s="58" customFormat="1" ht="12.75">
      <c r="H2755" s="57"/>
      <c r="L2755" s="57"/>
    </row>
    <row r="2756" spans="8:12" s="58" customFormat="1" ht="12.75">
      <c r="H2756" s="57"/>
      <c r="L2756" s="57"/>
    </row>
    <row r="2757" spans="8:12" s="58" customFormat="1" ht="12.75">
      <c r="H2757" s="57"/>
      <c r="L2757" s="57"/>
    </row>
    <row r="2758" spans="8:12" s="58" customFormat="1" ht="12.75">
      <c r="H2758" s="57"/>
      <c r="L2758" s="57"/>
    </row>
    <row r="2759" spans="8:12" s="58" customFormat="1" ht="12.75">
      <c r="H2759" s="57"/>
      <c r="L2759" s="57"/>
    </row>
    <row r="2760" spans="8:12" s="58" customFormat="1" ht="12.75">
      <c r="H2760" s="57"/>
      <c r="L2760" s="57"/>
    </row>
    <row r="2761" spans="8:12" s="58" customFormat="1" ht="12.75">
      <c r="H2761" s="57"/>
      <c r="L2761" s="57"/>
    </row>
    <row r="2762" spans="8:12" s="58" customFormat="1" ht="12.75">
      <c r="H2762" s="57"/>
      <c r="L2762" s="57"/>
    </row>
    <row r="2763" spans="8:12" s="58" customFormat="1" ht="12.75">
      <c r="H2763" s="57"/>
      <c r="L2763" s="57"/>
    </row>
    <row r="2764" spans="8:12" s="58" customFormat="1" ht="12.75">
      <c r="H2764" s="57"/>
      <c r="L2764" s="57"/>
    </row>
    <row r="2765" spans="8:12" s="58" customFormat="1" ht="12.75">
      <c r="H2765" s="57"/>
      <c r="L2765" s="57"/>
    </row>
    <row r="2766" spans="8:12" s="58" customFormat="1" ht="12.75">
      <c r="H2766" s="57"/>
      <c r="L2766" s="57"/>
    </row>
    <row r="2767" spans="8:12" s="58" customFormat="1" ht="12.75">
      <c r="H2767" s="57"/>
      <c r="L2767" s="57"/>
    </row>
    <row r="2768" spans="8:12" s="58" customFormat="1" ht="12.75">
      <c r="H2768" s="57"/>
      <c r="L2768" s="57"/>
    </row>
    <row r="2769" spans="8:12" s="58" customFormat="1" ht="12.75">
      <c r="H2769" s="57"/>
      <c r="L2769" s="57"/>
    </row>
    <row r="2770" spans="8:12" s="58" customFormat="1" ht="12.75">
      <c r="H2770" s="57"/>
      <c r="L2770" s="57"/>
    </row>
    <row r="2771" spans="8:12" s="58" customFormat="1" ht="12.75">
      <c r="H2771" s="57"/>
      <c r="L2771" s="57"/>
    </row>
    <row r="2772" spans="8:12" s="58" customFormat="1" ht="12.75">
      <c r="H2772" s="57"/>
      <c r="L2772" s="57"/>
    </row>
    <row r="2773" spans="8:12" s="58" customFormat="1" ht="12.75">
      <c r="H2773" s="57"/>
      <c r="L2773" s="57"/>
    </row>
    <row r="2774" spans="8:12" s="58" customFormat="1" ht="12.75">
      <c r="H2774" s="57"/>
      <c r="L2774" s="57"/>
    </row>
    <row r="2775" spans="8:12" s="58" customFormat="1" ht="12.75">
      <c r="H2775" s="57"/>
      <c r="L2775" s="57"/>
    </row>
    <row r="2776" spans="8:12" s="58" customFormat="1" ht="12.75">
      <c r="H2776" s="57"/>
      <c r="L2776" s="57"/>
    </row>
    <row r="2777" spans="8:12" s="58" customFormat="1" ht="12.75">
      <c r="H2777" s="57"/>
      <c r="L2777" s="57"/>
    </row>
    <row r="2778" spans="8:12" s="58" customFormat="1" ht="12.75">
      <c r="H2778" s="57"/>
      <c r="L2778" s="57"/>
    </row>
    <row r="2779" spans="8:12" s="58" customFormat="1" ht="12.75">
      <c r="H2779" s="57"/>
      <c r="L2779" s="57"/>
    </row>
    <row r="2780" spans="8:12" s="58" customFormat="1" ht="12.75">
      <c r="H2780" s="57"/>
      <c r="L2780" s="57"/>
    </row>
    <row r="2781" spans="8:12" s="58" customFormat="1" ht="12.75">
      <c r="H2781" s="57"/>
      <c r="L2781" s="57"/>
    </row>
    <row r="2782" spans="8:12" s="58" customFormat="1" ht="12.75">
      <c r="H2782" s="57"/>
      <c r="L2782" s="57"/>
    </row>
    <row r="2783" spans="8:12" s="58" customFormat="1" ht="12.75">
      <c r="H2783" s="57"/>
      <c r="L2783" s="57"/>
    </row>
    <row r="2784" spans="8:12" s="58" customFormat="1" ht="12.75">
      <c r="H2784" s="57"/>
      <c r="L2784" s="57"/>
    </row>
    <row r="2785" spans="8:12" s="58" customFormat="1" ht="12.75">
      <c r="H2785" s="57"/>
      <c r="L2785" s="57"/>
    </row>
    <row r="2786" spans="8:12" s="58" customFormat="1" ht="12.75">
      <c r="H2786" s="57"/>
      <c r="L2786" s="57"/>
    </row>
    <row r="2787" spans="8:12" s="58" customFormat="1" ht="12.75">
      <c r="H2787" s="57"/>
      <c r="L2787" s="57"/>
    </row>
    <row r="2788" spans="8:12" s="58" customFormat="1" ht="12.75">
      <c r="H2788" s="57"/>
      <c r="L2788" s="57"/>
    </row>
    <row r="2789" spans="8:12" s="58" customFormat="1" ht="12.75">
      <c r="H2789" s="57"/>
      <c r="L2789" s="57"/>
    </row>
    <row r="2790" spans="8:12" s="58" customFormat="1" ht="12.75">
      <c r="H2790" s="57"/>
      <c r="L2790" s="57"/>
    </row>
    <row r="2791" spans="8:12" s="58" customFormat="1" ht="12.75">
      <c r="H2791" s="57"/>
      <c r="L2791" s="57"/>
    </row>
    <row r="2792" spans="8:12" s="58" customFormat="1" ht="12.75">
      <c r="H2792" s="57"/>
      <c r="L2792" s="57"/>
    </row>
    <row r="2793" spans="8:12" s="58" customFormat="1" ht="12.75">
      <c r="H2793" s="57"/>
      <c r="L2793" s="57"/>
    </row>
    <row r="2794" spans="8:12" s="58" customFormat="1" ht="12.75">
      <c r="H2794" s="57"/>
      <c r="L2794" s="57"/>
    </row>
    <row r="2795" spans="8:12" s="58" customFormat="1" ht="12.75">
      <c r="H2795" s="57"/>
      <c r="L2795" s="57"/>
    </row>
    <row r="2796" spans="8:12" s="58" customFormat="1" ht="12.75">
      <c r="H2796" s="57"/>
      <c r="L2796" s="57"/>
    </row>
    <row r="2797" spans="8:12" s="58" customFormat="1" ht="12.75">
      <c r="H2797" s="57"/>
      <c r="L2797" s="57"/>
    </row>
    <row r="2798" spans="8:12" s="58" customFormat="1" ht="12.75">
      <c r="H2798" s="57"/>
      <c r="L2798" s="57"/>
    </row>
    <row r="2799" spans="8:12" s="58" customFormat="1" ht="12.75">
      <c r="H2799" s="57"/>
      <c r="L2799" s="57"/>
    </row>
    <row r="2800" spans="8:12" s="58" customFormat="1" ht="12.75">
      <c r="H2800" s="57"/>
      <c r="L2800" s="57"/>
    </row>
    <row r="2801" spans="8:12" s="58" customFormat="1" ht="12.75">
      <c r="H2801" s="57"/>
      <c r="L2801" s="57"/>
    </row>
    <row r="2802" spans="8:12" s="58" customFormat="1" ht="12.75">
      <c r="H2802" s="57"/>
      <c r="L2802" s="57"/>
    </row>
    <row r="2803" spans="8:12" s="58" customFormat="1" ht="12.75">
      <c r="H2803" s="57"/>
      <c r="L2803" s="57"/>
    </row>
    <row r="2804" spans="8:12" s="58" customFormat="1" ht="12.75">
      <c r="H2804" s="57"/>
      <c r="L2804" s="57"/>
    </row>
    <row r="2805" spans="8:12" s="58" customFormat="1" ht="12.75">
      <c r="H2805" s="57"/>
      <c r="L2805" s="57"/>
    </row>
    <row r="2806" spans="8:12" s="58" customFormat="1" ht="12.75">
      <c r="H2806" s="57"/>
      <c r="L2806" s="57"/>
    </row>
    <row r="2807" spans="8:12" s="58" customFormat="1" ht="12.75">
      <c r="H2807" s="57"/>
      <c r="L2807" s="57"/>
    </row>
    <row r="2808" spans="8:12" s="58" customFormat="1" ht="12.75">
      <c r="H2808" s="57"/>
      <c r="L2808" s="57"/>
    </row>
    <row r="2809" spans="8:12" s="58" customFormat="1" ht="12.75">
      <c r="H2809" s="57"/>
      <c r="L2809" s="57"/>
    </row>
    <row r="2810" spans="8:12" s="58" customFormat="1" ht="12.75">
      <c r="H2810" s="57"/>
      <c r="L2810" s="57"/>
    </row>
    <row r="2811" spans="8:12" s="58" customFormat="1" ht="12.75">
      <c r="H2811" s="57"/>
      <c r="L2811" s="57"/>
    </row>
    <row r="2812" spans="8:12" s="58" customFormat="1" ht="12.75">
      <c r="H2812" s="57"/>
      <c r="L2812" s="57"/>
    </row>
    <row r="2813" spans="8:12" s="58" customFormat="1" ht="12.75">
      <c r="H2813" s="57"/>
      <c r="L2813" s="57"/>
    </row>
    <row r="2814" spans="8:12" s="58" customFormat="1" ht="12.75">
      <c r="H2814" s="57"/>
      <c r="L2814" s="57"/>
    </row>
    <row r="2815" spans="8:12" s="58" customFormat="1" ht="12.75">
      <c r="H2815" s="57"/>
      <c r="L2815" s="57"/>
    </row>
    <row r="2816" spans="8:12" s="58" customFormat="1" ht="12.75">
      <c r="H2816" s="57"/>
      <c r="L2816" s="57"/>
    </row>
    <row r="2817" spans="8:12" s="58" customFormat="1" ht="12.75">
      <c r="H2817" s="57"/>
      <c r="L2817" s="57"/>
    </row>
    <row r="2818" spans="8:12" s="58" customFormat="1" ht="12.75">
      <c r="H2818" s="57"/>
      <c r="L2818" s="57"/>
    </row>
    <row r="2819" spans="8:12" s="58" customFormat="1" ht="12.75">
      <c r="H2819" s="57"/>
      <c r="L2819" s="57"/>
    </row>
    <row r="2820" spans="8:12" s="58" customFormat="1" ht="12.75">
      <c r="H2820" s="57"/>
      <c r="L2820" s="57"/>
    </row>
    <row r="2821" spans="8:12" s="58" customFormat="1" ht="12.75">
      <c r="H2821" s="57"/>
      <c r="L2821" s="57"/>
    </row>
    <row r="2822" spans="8:12" s="58" customFormat="1" ht="12.75">
      <c r="H2822" s="57"/>
      <c r="L2822" s="57"/>
    </row>
    <row r="2823" spans="8:12" s="58" customFormat="1" ht="12.75">
      <c r="H2823" s="57"/>
      <c r="L2823" s="57"/>
    </row>
    <row r="2824" spans="8:12" s="58" customFormat="1" ht="12.75">
      <c r="H2824" s="57"/>
      <c r="L2824" s="57"/>
    </row>
    <row r="2825" spans="8:12" s="58" customFormat="1" ht="12.75">
      <c r="H2825" s="57"/>
      <c r="L2825" s="57"/>
    </row>
    <row r="2826" spans="8:12" s="58" customFormat="1" ht="12.75">
      <c r="H2826" s="57"/>
      <c r="L2826" s="57"/>
    </row>
    <row r="2827" spans="8:12" s="58" customFormat="1" ht="12.75">
      <c r="H2827" s="57"/>
      <c r="L2827" s="57"/>
    </row>
    <row r="2828" spans="8:12" s="58" customFormat="1" ht="12.75">
      <c r="H2828" s="57"/>
      <c r="L2828" s="57"/>
    </row>
    <row r="2829" spans="8:12" s="58" customFormat="1" ht="12.75">
      <c r="H2829" s="57"/>
      <c r="L2829" s="57"/>
    </row>
    <row r="2830" spans="8:12" s="58" customFormat="1" ht="12.75">
      <c r="H2830" s="57"/>
      <c r="L2830" s="57"/>
    </row>
    <row r="2831" spans="8:12" s="58" customFormat="1" ht="12.75">
      <c r="H2831" s="57"/>
      <c r="L2831" s="57"/>
    </row>
    <row r="2832" spans="8:12" s="58" customFormat="1" ht="12.75">
      <c r="H2832" s="57"/>
      <c r="L2832" s="57"/>
    </row>
    <row r="2833" spans="8:12" s="58" customFormat="1" ht="12.75">
      <c r="H2833" s="57"/>
      <c r="L2833" s="57"/>
    </row>
    <row r="2834" spans="8:12" s="58" customFormat="1" ht="12.75">
      <c r="H2834" s="57"/>
      <c r="L2834" s="57"/>
    </row>
    <row r="2835" spans="8:12" s="58" customFormat="1" ht="12.75">
      <c r="H2835" s="57"/>
      <c r="L2835" s="57"/>
    </row>
    <row r="2836" spans="8:12" s="58" customFormat="1" ht="12.75">
      <c r="H2836" s="57"/>
      <c r="L2836" s="57"/>
    </row>
    <row r="2837" spans="8:12" s="58" customFormat="1" ht="12.75">
      <c r="H2837" s="57"/>
      <c r="L2837" s="57"/>
    </row>
    <row r="2838" spans="8:12" s="58" customFormat="1" ht="12.75">
      <c r="H2838" s="57"/>
      <c r="L2838" s="57"/>
    </row>
    <row r="2839" spans="8:12" s="58" customFormat="1" ht="12.75">
      <c r="H2839" s="57"/>
      <c r="L2839" s="57"/>
    </row>
    <row r="2840" spans="8:12" s="58" customFormat="1" ht="12.75">
      <c r="H2840" s="57"/>
      <c r="L2840" s="57"/>
    </row>
    <row r="2841" spans="8:12" s="58" customFormat="1" ht="12.75">
      <c r="H2841" s="57"/>
      <c r="L2841" s="57"/>
    </row>
    <row r="2842" spans="8:12" s="58" customFormat="1" ht="12.75">
      <c r="H2842" s="57"/>
      <c r="L2842" s="57"/>
    </row>
    <row r="2843" spans="8:12" s="58" customFormat="1" ht="12.75">
      <c r="H2843" s="57"/>
      <c r="L2843" s="57"/>
    </row>
    <row r="2844" spans="8:12" s="58" customFormat="1" ht="12.75">
      <c r="H2844" s="57"/>
      <c r="L2844" s="57"/>
    </row>
    <row r="2845" spans="8:12" s="58" customFormat="1" ht="12.75">
      <c r="H2845" s="57"/>
      <c r="L2845" s="57"/>
    </row>
    <row r="2846" spans="8:12" s="58" customFormat="1" ht="12.75">
      <c r="H2846" s="57"/>
      <c r="L2846" s="57"/>
    </row>
    <row r="2847" spans="8:12" s="58" customFormat="1" ht="12.75">
      <c r="H2847" s="57"/>
      <c r="L2847" s="57"/>
    </row>
    <row r="2848" spans="8:12" s="58" customFormat="1" ht="12.75">
      <c r="H2848" s="57"/>
      <c r="L2848" s="57"/>
    </row>
    <row r="2849" spans="8:12" s="58" customFormat="1" ht="12.75">
      <c r="H2849" s="57"/>
      <c r="L2849" s="57"/>
    </row>
    <row r="2850" spans="8:12" s="58" customFormat="1" ht="12.75">
      <c r="H2850" s="57"/>
      <c r="L2850" s="57"/>
    </row>
    <row r="2851" spans="8:12" s="58" customFormat="1" ht="12.75">
      <c r="H2851" s="57"/>
      <c r="L2851" s="57"/>
    </row>
    <row r="2852" spans="8:12" s="58" customFormat="1" ht="12.75">
      <c r="H2852" s="57"/>
      <c r="L2852" s="57"/>
    </row>
    <row r="2853" spans="8:12" s="58" customFormat="1" ht="12.75">
      <c r="H2853" s="57"/>
      <c r="L2853" s="57"/>
    </row>
    <row r="2854" spans="8:12" s="58" customFormat="1" ht="12.75">
      <c r="H2854" s="57"/>
      <c r="L2854" s="57"/>
    </row>
    <row r="2855" spans="8:12" s="58" customFormat="1" ht="12.75">
      <c r="H2855" s="57"/>
      <c r="L2855" s="57"/>
    </row>
    <row r="2856" spans="8:12" s="58" customFormat="1" ht="12.75">
      <c r="H2856" s="57"/>
      <c r="L2856" s="57"/>
    </row>
    <row r="2857" spans="8:12" s="58" customFormat="1" ht="12.75">
      <c r="H2857" s="57"/>
      <c r="L2857" s="57"/>
    </row>
    <row r="2858" spans="8:12" s="58" customFormat="1" ht="12.75">
      <c r="H2858" s="57"/>
      <c r="L2858" s="57"/>
    </row>
    <row r="2859" spans="8:12" s="58" customFormat="1" ht="12.75">
      <c r="H2859" s="57"/>
      <c r="L2859" s="57"/>
    </row>
    <row r="2860" spans="8:12" s="58" customFormat="1" ht="12.75">
      <c r="H2860" s="57"/>
      <c r="L2860" s="57"/>
    </row>
    <row r="2861" spans="8:12" s="58" customFormat="1" ht="12.75">
      <c r="H2861" s="57"/>
      <c r="L2861" s="57"/>
    </row>
    <row r="2862" spans="8:12" s="58" customFormat="1" ht="12.75">
      <c r="H2862" s="57"/>
      <c r="L2862" s="57"/>
    </row>
    <row r="2863" spans="8:12" s="58" customFormat="1" ht="12.75">
      <c r="H2863" s="57"/>
      <c r="L2863" s="57"/>
    </row>
    <row r="2864" spans="8:12" s="58" customFormat="1" ht="12.75">
      <c r="H2864" s="57"/>
      <c r="L2864" s="57"/>
    </row>
    <row r="2865" spans="8:12" s="58" customFormat="1" ht="12.75">
      <c r="H2865" s="57"/>
      <c r="L2865" s="57"/>
    </row>
    <row r="2866" spans="8:12" s="58" customFormat="1" ht="12.75">
      <c r="H2866" s="57"/>
      <c r="L2866" s="57"/>
    </row>
    <row r="2867" spans="8:12" s="58" customFormat="1" ht="12.75">
      <c r="H2867" s="57"/>
      <c r="L2867" s="57"/>
    </row>
    <row r="2868" spans="8:12" s="58" customFormat="1" ht="12.75">
      <c r="H2868" s="57"/>
      <c r="L2868" s="57"/>
    </row>
    <row r="2869" spans="8:12" s="58" customFormat="1" ht="12.75">
      <c r="H2869" s="57"/>
      <c r="L2869" s="57"/>
    </row>
    <row r="2870" spans="8:12" s="58" customFormat="1" ht="12.75">
      <c r="H2870" s="57"/>
      <c r="L2870" s="57"/>
    </row>
    <row r="2871" spans="8:12" s="58" customFormat="1" ht="12.75">
      <c r="H2871" s="57"/>
      <c r="L2871" s="57"/>
    </row>
    <row r="2872" spans="8:12" s="58" customFormat="1" ht="12.75">
      <c r="H2872" s="57"/>
      <c r="L2872" s="57"/>
    </row>
    <row r="2873" spans="8:12" s="58" customFormat="1" ht="12.75">
      <c r="H2873" s="57"/>
      <c r="L2873" s="57"/>
    </row>
    <row r="2874" spans="8:12" s="58" customFormat="1" ht="12.75">
      <c r="H2874" s="57"/>
      <c r="L2874" s="57"/>
    </row>
    <row r="2875" spans="8:12" s="58" customFormat="1" ht="12.75">
      <c r="H2875" s="57"/>
      <c r="L2875" s="57"/>
    </row>
    <row r="2876" spans="8:12" s="58" customFormat="1" ht="12.75">
      <c r="H2876" s="57"/>
      <c r="L2876" s="57"/>
    </row>
    <row r="2877" spans="8:12" s="58" customFormat="1" ht="12.75">
      <c r="H2877" s="57"/>
      <c r="L2877" s="57"/>
    </row>
    <row r="2878" spans="8:12" s="58" customFormat="1" ht="12.75">
      <c r="H2878" s="57"/>
      <c r="L2878" s="57"/>
    </row>
    <row r="2879" spans="8:12" s="58" customFormat="1" ht="12.75">
      <c r="H2879" s="57"/>
      <c r="L2879" s="57"/>
    </row>
    <row r="2880" spans="8:12" s="58" customFormat="1" ht="12.75">
      <c r="H2880" s="57"/>
      <c r="L2880" s="57"/>
    </row>
    <row r="2881" spans="8:12" s="58" customFormat="1" ht="12.75">
      <c r="H2881" s="57"/>
      <c r="L2881" s="57"/>
    </row>
    <row r="2882" spans="8:12" s="58" customFormat="1" ht="12.75">
      <c r="H2882" s="57"/>
      <c r="L2882" s="57"/>
    </row>
    <row r="2883" spans="8:12" s="58" customFormat="1" ht="12.75">
      <c r="H2883" s="57"/>
      <c r="L2883" s="57"/>
    </row>
    <row r="2884" spans="8:12" s="58" customFormat="1" ht="12.75">
      <c r="H2884" s="57"/>
      <c r="L2884" s="57"/>
    </row>
    <row r="2885" spans="8:12" s="58" customFormat="1" ht="12.75">
      <c r="H2885" s="57"/>
      <c r="L2885" s="57"/>
    </row>
    <row r="2886" spans="8:12" s="58" customFormat="1" ht="12.75">
      <c r="H2886" s="57"/>
      <c r="L2886" s="57"/>
    </row>
    <row r="2887" spans="8:12" s="58" customFormat="1" ht="12.75">
      <c r="H2887" s="57"/>
      <c r="L2887" s="57"/>
    </row>
    <row r="2888" spans="8:12" s="58" customFormat="1" ht="12.75">
      <c r="H2888" s="57"/>
      <c r="L2888" s="57"/>
    </row>
    <row r="2889" spans="8:12" s="58" customFormat="1" ht="12.75">
      <c r="H2889" s="57"/>
      <c r="L2889" s="57"/>
    </row>
    <row r="2890" spans="8:12" s="58" customFormat="1" ht="12.75">
      <c r="H2890" s="57"/>
      <c r="L2890" s="57"/>
    </row>
    <row r="2891" spans="8:12" s="58" customFormat="1" ht="12.75">
      <c r="H2891" s="57"/>
      <c r="L2891" s="57"/>
    </row>
    <row r="2892" spans="8:12" s="58" customFormat="1" ht="12.75">
      <c r="H2892" s="57"/>
      <c r="L2892" s="57"/>
    </row>
    <row r="2893" spans="8:12" s="58" customFormat="1" ht="12.75">
      <c r="H2893" s="57"/>
      <c r="L2893" s="57"/>
    </row>
    <row r="2894" spans="8:12" s="58" customFormat="1" ht="12.75">
      <c r="H2894" s="57"/>
      <c r="L2894" s="57"/>
    </row>
    <row r="2895" spans="8:12" s="58" customFormat="1" ht="12.75">
      <c r="H2895" s="57"/>
      <c r="L2895" s="57"/>
    </row>
    <row r="2896" spans="8:12" s="58" customFormat="1" ht="12.75">
      <c r="H2896" s="57"/>
      <c r="L2896" s="57"/>
    </row>
    <row r="2897" spans="8:12" s="58" customFormat="1" ht="12.75">
      <c r="H2897" s="57"/>
      <c r="L2897" s="57"/>
    </row>
    <row r="2898" spans="8:12" s="58" customFormat="1" ht="12.75">
      <c r="H2898" s="57"/>
      <c r="L2898" s="57"/>
    </row>
    <row r="2899" spans="8:12" s="58" customFormat="1" ht="12.75">
      <c r="H2899" s="57"/>
      <c r="L2899" s="57"/>
    </row>
    <row r="2900" spans="8:12" s="58" customFormat="1" ht="12.75">
      <c r="H2900" s="57"/>
      <c r="L2900" s="57"/>
    </row>
    <row r="2901" spans="8:12" s="58" customFormat="1" ht="12.75">
      <c r="H2901" s="57"/>
      <c r="L2901" s="57"/>
    </row>
    <row r="2902" spans="8:12" s="58" customFormat="1" ht="12.75">
      <c r="H2902" s="57"/>
      <c r="L2902" s="57"/>
    </row>
    <row r="2903" spans="8:12" s="58" customFormat="1" ht="12.75">
      <c r="H2903" s="57"/>
      <c r="L2903" s="57"/>
    </row>
    <row r="2904" spans="8:12" s="58" customFormat="1" ht="12.75">
      <c r="H2904" s="57"/>
      <c r="L2904" s="57"/>
    </row>
    <row r="2905" spans="8:12" s="58" customFormat="1" ht="12.75">
      <c r="H2905" s="57"/>
      <c r="L2905" s="57"/>
    </row>
    <row r="2906" spans="8:12" s="58" customFormat="1" ht="12.75">
      <c r="H2906" s="57"/>
      <c r="L2906" s="57"/>
    </row>
    <row r="2907" spans="8:12" s="58" customFormat="1" ht="12.75">
      <c r="H2907" s="57"/>
      <c r="L2907" s="57"/>
    </row>
    <row r="2908" spans="8:12" s="58" customFormat="1" ht="12.75">
      <c r="H2908" s="57"/>
      <c r="L2908" s="57"/>
    </row>
    <row r="2909" spans="8:12" s="58" customFormat="1" ht="12.75">
      <c r="H2909" s="57"/>
      <c r="L2909" s="57"/>
    </row>
    <row r="2910" spans="8:12" s="58" customFormat="1" ht="12.75">
      <c r="H2910" s="57"/>
      <c r="L2910" s="57"/>
    </row>
    <row r="2911" spans="8:12" s="58" customFormat="1" ht="12.75">
      <c r="H2911" s="57"/>
      <c r="L2911" s="57"/>
    </row>
    <row r="2912" spans="8:12" s="58" customFormat="1" ht="12.75">
      <c r="H2912" s="57"/>
      <c r="L2912" s="57"/>
    </row>
    <row r="2913" spans="8:12" s="58" customFormat="1" ht="12.75">
      <c r="H2913" s="57"/>
      <c r="L2913" s="57"/>
    </row>
    <row r="2914" spans="8:12" s="58" customFormat="1" ht="12.75">
      <c r="H2914" s="57"/>
      <c r="L2914" s="57"/>
    </row>
    <row r="2915" spans="8:12" s="58" customFormat="1" ht="12.75">
      <c r="H2915" s="57"/>
      <c r="L2915" s="57"/>
    </row>
    <row r="2916" spans="8:12" s="58" customFormat="1" ht="12.75">
      <c r="H2916" s="57"/>
      <c r="L2916" s="57"/>
    </row>
    <row r="2917" spans="8:12" s="58" customFormat="1" ht="12.75">
      <c r="H2917" s="57"/>
      <c r="L2917" s="57"/>
    </row>
    <row r="2918" spans="8:12" s="58" customFormat="1" ht="12.75">
      <c r="H2918" s="57"/>
      <c r="L2918" s="57"/>
    </row>
    <row r="2919" spans="8:12" s="58" customFormat="1" ht="12.75">
      <c r="H2919" s="57"/>
      <c r="L2919" s="57"/>
    </row>
    <row r="2920" spans="8:12" s="58" customFormat="1" ht="12.75">
      <c r="H2920" s="57"/>
      <c r="L2920" s="57"/>
    </row>
    <row r="2921" spans="8:12" s="58" customFormat="1" ht="12.75">
      <c r="H2921" s="57"/>
      <c r="L2921" s="57"/>
    </row>
    <row r="2922" spans="8:12" s="58" customFormat="1" ht="12.75">
      <c r="H2922" s="57"/>
      <c r="L2922" s="57"/>
    </row>
    <row r="2923" spans="8:12" s="58" customFormat="1" ht="12.75">
      <c r="H2923" s="57"/>
      <c r="L2923" s="57"/>
    </row>
    <row r="2924" spans="8:12" s="58" customFormat="1" ht="12.75">
      <c r="H2924" s="57"/>
      <c r="L2924" s="57"/>
    </row>
    <row r="2925" spans="8:12" s="58" customFormat="1" ht="12.75">
      <c r="H2925" s="57"/>
      <c r="L2925" s="57"/>
    </row>
    <row r="2926" spans="8:12" s="58" customFormat="1" ht="12.75">
      <c r="H2926" s="57"/>
      <c r="L2926" s="57"/>
    </row>
    <row r="2927" spans="8:12" s="58" customFormat="1" ht="12.75">
      <c r="H2927" s="57"/>
      <c r="L2927" s="57"/>
    </row>
    <row r="2928" spans="8:12" s="58" customFormat="1" ht="12.75">
      <c r="H2928" s="57"/>
      <c r="L2928" s="57"/>
    </row>
    <row r="2929" spans="8:12" s="58" customFormat="1" ht="12.75">
      <c r="H2929" s="57"/>
      <c r="L2929" s="57"/>
    </row>
    <row r="2930" spans="8:12" s="58" customFormat="1" ht="12.75">
      <c r="H2930" s="57"/>
      <c r="L2930" s="57"/>
    </row>
    <row r="2931" spans="8:12" s="58" customFormat="1" ht="12.75">
      <c r="H2931" s="57"/>
      <c r="L2931" s="57"/>
    </row>
    <row r="2932" spans="8:12" s="58" customFormat="1" ht="12.75">
      <c r="H2932" s="57"/>
      <c r="L2932" s="57"/>
    </row>
    <row r="2933" spans="8:12" s="58" customFormat="1" ht="12.75">
      <c r="H2933" s="57"/>
      <c r="L2933" s="57"/>
    </row>
    <row r="2934" spans="8:12" s="58" customFormat="1" ht="12.75">
      <c r="H2934" s="57"/>
      <c r="L2934" s="57"/>
    </row>
    <row r="2935" spans="8:12" s="58" customFormat="1" ht="12.75">
      <c r="H2935" s="57"/>
      <c r="L2935" s="57"/>
    </row>
    <row r="2936" spans="8:12" s="58" customFormat="1" ht="12.75">
      <c r="H2936" s="57"/>
      <c r="L2936" s="57"/>
    </row>
    <row r="2937" spans="8:12" s="58" customFormat="1" ht="12.75">
      <c r="H2937" s="57"/>
      <c r="L2937" s="57"/>
    </row>
    <row r="2938" spans="8:12" s="58" customFormat="1" ht="12.75">
      <c r="H2938" s="57"/>
      <c r="L2938" s="57"/>
    </row>
    <row r="2939" spans="8:12" s="58" customFormat="1" ht="12.75">
      <c r="H2939" s="57"/>
      <c r="L2939" s="57"/>
    </row>
    <row r="2940" spans="8:12" s="58" customFormat="1" ht="12.75">
      <c r="H2940" s="57"/>
      <c r="L2940" s="57"/>
    </row>
    <row r="2941" spans="8:12" s="58" customFormat="1" ht="12.75">
      <c r="H2941" s="57"/>
      <c r="L2941" s="57"/>
    </row>
    <row r="2942" spans="8:12" s="58" customFormat="1" ht="12.75">
      <c r="H2942" s="57"/>
      <c r="L2942" s="57"/>
    </row>
    <row r="2943" spans="8:12" s="58" customFormat="1" ht="12.75">
      <c r="H2943" s="57"/>
      <c r="L2943" s="57"/>
    </row>
    <row r="2944" spans="8:12" s="58" customFormat="1" ht="12.75">
      <c r="H2944" s="57"/>
      <c r="L2944" s="57"/>
    </row>
    <row r="2945" spans="8:12" s="58" customFormat="1" ht="12.75">
      <c r="H2945" s="57"/>
      <c r="L2945" s="57"/>
    </row>
    <row r="2946" spans="8:12" s="58" customFormat="1" ht="12.75">
      <c r="H2946" s="57"/>
      <c r="L2946" s="57"/>
    </row>
    <row r="2947" spans="8:12" s="58" customFormat="1" ht="12.75">
      <c r="H2947" s="57"/>
      <c r="L2947" s="57"/>
    </row>
    <row r="2948" spans="8:12" s="58" customFormat="1" ht="12.75">
      <c r="H2948" s="57"/>
      <c r="L2948" s="57"/>
    </row>
    <row r="2949" spans="8:12" s="58" customFormat="1" ht="12.75">
      <c r="H2949" s="57"/>
      <c r="L2949" s="57"/>
    </row>
    <row r="2950" spans="8:12" s="58" customFormat="1" ht="12.75">
      <c r="H2950" s="57"/>
      <c r="L2950" s="57"/>
    </row>
    <row r="2951" spans="8:12" s="58" customFormat="1" ht="12.75">
      <c r="H2951" s="57"/>
      <c r="L2951" s="57"/>
    </row>
    <row r="2952" spans="8:12" s="58" customFormat="1" ht="12.75">
      <c r="H2952" s="57"/>
      <c r="L2952" s="57"/>
    </row>
    <row r="2953" spans="8:12" s="58" customFormat="1" ht="12.75">
      <c r="H2953" s="57"/>
      <c r="L2953" s="57"/>
    </row>
    <row r="2954" spans="8:12" s="58" customFormat="1" ht="12.75">
      <c r="H2954" s="57"/>
      <c r="L2954" s="57"/>
    </row>
    <row r="2955" spans="8:12" s="58" customFormat="1" ht="12.75">
      <c r="H2955" s="57"/>
      <c r="L2955" s="57"/>
    </row>
    <row r="2956" spans="8:12" s="58" customFormat="1" ht="12.75">
      <c r="H2956" s="57"/>
      <c r="L2956" s="57"/>
    </row>
    <row r="2957" spans="8:12" s="58" customFormat="1" ht="12.75">
      <c r="H2957" s="57"/>
      <c r="L2957" s="57"/>
    </row>
    <row r="2958" spans="8:12" s="58" customFormat="1" ht="12.75">
      <c r="H2958" s="57"/>
      <c r="L2958" s="57"/>
    </row>
    <row r="2959" spans="8:12" s="58" customFormat="1" ht="12.75">
      <c r="H2959" s="57"/>
      <c r="L2959" s="57"/>
    </row>
    <row r="2960" spans="8:12" s="58" customFormat="1" ht="12.75">
      <c r="H2960" s="57"/>
      <c r="L2960" s="57"/>
    </row>
    <row r="2961" spans="8:12" s="58" customFormat="1" ht="12.75">
      <c r="H2961" s="57"/>
      <c r="L2961" s="57"/>
    </row>
    <row r="2962" spans="8:12" s="58" customFormat="1" ht="12.75">
      <c r="H2962" s="57"/>
      <c r="L2962" s="57"/>
    </row>
    <row r="2963" spans="8:12" s="58" customFormat="1" ht="12.75">
      <c r="H2963" s="57"/>
      <c r="L2963" s="57"/>
    </row>
    <row r="2964" spans="8:12" s="58" customFormat="1" ht="12.75">
      <c r="H2964" s="57"/>
      <c r="L2964" s="57"/>
    </row>
    <row r="2965" spans="8:12" s="58" customFormat="1" ht="12.75">
      <c r="H2965" s="57"/>
      <c r="L2965" s="57"/>
    </row>
    <row r="2966" spans="8:12" s="58" customFormat="1" ht="12.75">
      <c r="H2966" s="57"/>
      <c r="L2966" s="57"/>
    </row>
    <row r="2967" spans="8:12" s="58" customFormat="1" ht="12.75">
      <c r="H2967" s="57"/>
      <c r="L2967" s="57"/>
    </row>
    <row r="2968" spans="8:12" s="58" customFormat="1" ht="12.75">
      <c r="H2968" s="57"/>
      <c r="L2968" s="57"/>
    </row>
    <row r="2969" spans="8:12" s="58" customFormat="1" ht="12.75">
      <c r="H2969" s="57"/>
      <c r="L2969" s="57"/>
    </row>
    <row r="2970" spans="8:12" s="58" customFormat="1" ht="12.75">
      <c r="H2970" s="57"/>
      <c r="L2970" s="57"/>
    </row>
    <row r="2971" spans="8:12" s="58" customFormat="1" ht="12.75">
      <c r="H2971" s="57"/>
      <c r="L2971" s="57"/>
    </row>
    <row r="2972" spans="8:12" s="58" customFormat="1" ht="12.75">
      <c r="H2972" s="57"/>
      <c r="L2972" s="57"/>
    </row>
    <row r="2973" spans="8:12" s="58" customFormat="1" ht="12.75">
      <c r="H2973" s="57"/>
      <c r="L2973" s="57"/>
    </row>
    <row r="2974" spans="8:12" s="58" customFormat="1" ht="12.75">
      <c r="H2974" s="57"/>
      <c r="L2974" s="57"/>
    </row>
    <row r="2975" spans="8:12" s="58" customFormat="1" ht="12.75">
      <c r="H2975" s="57"/>
      <c r="L2975" s="57"/>
    </row>
    <row r="2976" spans="8:12" s="58" customFormat="1" ht="12.75">
      <c r="H2976" s="57"/>
      <c r="L2976" s="57"/>
    </row>
    <row r="2977" spans="8:12" s="58" customFormat="1" ht="12.75">
      <c r="H2977" s="57"/>
      <c r="L2977" s="57"/>
    </row>
    <row r="2978" spans="8:12" s="58" customFormat="1" ht="12.75">
      <c r="H2978" s="57"/>
      <c r="L2978" s="57"/>
    </row>
    <row r="2979" spans="8:12" s="58" customFormat="1" ht="12.75">
      <c r="H2979" s="57"/>
      <c r="L2979" s="57"/>
    </row>
    <row r="2980" spans="8:12" s="58" customFormat="1" ht="12.75">
      <c r="H2980" s="57"/>
      <c r="L2980" s="57"/>
    </row>
    <row r="2981" spans="8:12" s="58" customFormat="1" ht="12.75">
      <c r="H2981" s="57"/>
      <c r="L2981" s="57"/>
    </row>
    <row r="2982" spans="8:12" s="58" customFormat="1" ht="12.75">
      <c r="H2982" s="57"/>
      <c r="L2982" s="57"/>
    </row>
    <row r="2983" spans="8:12" s="58" customFormat="1" ht="12.75">
      <c r="H2983" s="57"/>
      <c r="L2983" s="57"/>
    </row>
    <row r="2984" spans="8:12" s="58" customFormat="1" ht="12.75">
      <c r="H2984" s="57"/>
      <c r="L2984" s="57"/>
    </row>
    <row r="2985" spans="8:12" s="58" customFormat="1" ht="12.75">
      <c r="H2985" s="57"/>
      <c r="L2985" s="57"/>
    </row>
    <row r="2986" spans="8:12" s="58" customFormat="1" ht="12.75">
      <c r="H2986" s="57"/>
      <c r="L2986" s="57"/>
    </row>
    <row r="2987" spans="8:12" s="58" customFormat="1" ht="12.75">
      <c r="H2987" s="57"/>
      <c r="L2987" s="57"/>
    </row>
    <row r="2988" spans="8:12" s="58" customFormat="1" ht="12.75">
      <c r="H2988" s="57"/>
      <c r="L2988" s="57"/>
    </row>
    <row r="2989" spans="8:12" s="58" customFormat="1" ht="12.75">
      <c r="H2989" s="57"/>
      <c r="L2989" s="57"/>
    </row>
    <row r="2990" spans="8:12" s="58" customFormat="1" ht="12.75">
      <c r="H2990" s="57"/>
      <c r="L2990" s="57"/>
    </row>
    <row r="2991" spans="8:12" s="58" customFormat="1" ht="12.75">
      <c r="H2991" s="57"/>
      <c r="L2991" s="57"/>
    </row>
    <row r="2992" spans="8:12" s="58" customFormat="1" ht="12.75">
      <c r="H2992" s="57"/>
      <c r="L2992" s="57"/>
    </row>
    <row r="2993" spans="8:12" s="58" customFormat="1" ht="12.75">
      <c r="H2993" s="57"/>
      <c r="L2993" s="57"/>
    </row>
    <row r="2994" spans="8:12" s="58" customFormat="1" ht="12.75">
      <c r="H2994" s="57"/>
      <c r="L2994" s="57"/>
    </row>
    <row r="2995" spans="8:12" s="58" customFormat="1" ht="12.75">
      <c r="H2995" s="57"/>
      <c r="L2995" s="57"/>
    </row>
    <row r="2996" spans="8:12" s="58" customFormat="1" ht="12.75">
      <c r="H2996" s="57"/>
      <c r="L2996" s="57"/>
    </row>
    <row r="2997" spans="8:12" s="58" customFormat="1" ht="12.75">
      <c r="H2997" s="57"/>
      <c r="L2997" s="57"/>
    </row>
    <row r="2998" spans="8:12" s="58" customFormat="1" ht="12.75">
      <c r="H2998" s="57"/>
      <c r="L2998" s="57"/>
    </row>
    <row r="2999" spans="8:12" s="58" customFormat="1" ht="12.75">
      <c r="H2999" s="57"/>
      <c r="L2999" s="57"/>
    </row>
    <row r="3000" spans="8:12" s="58" customFormat="1" ht="12.75">
      <c r="H3000" s="57"/>
      <c r="L3000" s="57"/>
    </row>
    <row r="3001" spans="8:12" s="58" customFormat="1" ht="12.75">
      <c r="H3001" s="57"/>
      <c r="L3001" s="57"/>
    </row>
    <row r="3002" spans="8:12" s="58" customFormat="1" ht="12.75">
      <c r="H3002" s="57"/>
      <c r="L3002" s="57"/>
    </row>
    <row r="3003" spans="8:12" s="58" customFormat="1" ht="12.75">
      <c r="H3003" s="57"/>
      <c r="L3003" s="57"/>
    </row>
    <row r="3004" spans="8:12" s="58" customFormat="1" ht="12.75">
      <c r="H3004" s="57"/>
      <c r="L3004" s="57"/>
    </row>
    <row r="3005" spans="8:12" s="58" customFormat="1" ht="12.75">
      <c r="H3005" s="57"/>
      <c r="L3005" s="57"/>
    </row>
    <row r="3006" spans="8:12" s="58" customFormat="1" ht="12.75">
      <c r="H3006" s="57"/>
      <c r="L3006" s="57"/>
    </row>
    <row r="3007" spans="8:12" s="58" customFormat="1" ht="12.75">
      <c r="H3007" s="57"/>
      <c r="L3007" s="57"/>
    </row>
    <row r="3008" spans="8:12" s="58" customFormat="1" ht="12.75">
      <c r="H3008" s="57"/>
      <c r="L3008" s="57"/>
    </row>
    <row r="3009" spans="8:12" s="58" customFormat="1" ht="12.75">
      <c r="H3009" s="57"/>
      <c r="L3009" s="57"/>
    </row>
    <row r="3010" spans="8:12" s="58" customFormat="1" ht="12.75">
      <c r="H3010" s="57"/>
      <c r="L3010" s="57"/>
    </row>
    <row r="3011" spans="8:12" s="58" customFormat="1" ht="12.75">
      <c r="H3011" s="57"/>
      <c r="L3011" s="57"/>
    </row>
    <row r="3012" spans="8:12" s="58" customFormat="1" ht="12.75">
      <c r="H3012" s="57"/>
      <c r="L3012" s="57"/>
    </row>
    <row r="3013" spans="8:12" s="58" customFormat="1" ht="12.75">
      <c r="H3013" s="57"/>
      <c r="L3013" s="57"/>
    </row>
    <row r="3014" spans="8:12" s="58" customFormat="1" ht="12.75">
      <c r="H3014" s="57"/>
      <c r="L3014" s="57"/>
    </row>
    <row r="3015" spans="8:12" s="58" customFormat="1" ht="12.75">
      <c r="H3015" s="57"/>
      <c r="L3015" s="57"/>
    </row>
    <row r="3016" spans="8:12" s="58" customFormat="1" ht="12.75">
      <c r="H3016" s="57"/>
      <c r="L3016" s="57"/>
    </row>
    <row r="3017" spans="8:12" s="58" customFormat="1" ht="12.75">
      <c r="H3017" s="57"/>
      <c r="L3017" s="57"/>
    </row>
    <row r="3018" spans="8:12" s="58" customFormat="1" ht="12.75">
      <c r="H3018" s="57"/>
      <c r="L3018" s="57"/>
    </row>
    <row r="3019" spans="8:12" s="58" customFormat="1" ht="12.75">
      <c r="H3019" s="57"/>
      <c r="L3019" s="57"/>
    </row>
    <row r="3020" spans="8:12" s="58" customFormat="1" ht="12.75">
      <c r="H3020" s="57"/>
      <c r="L3020" s="57"/>
    </row>
    <row r="3021" spans="8:12" s="58" customFormat="1" ht="12.75">
      <c r="H3021" s="57"/>
      <c r="L3021" s="57"/>
    </row>
    <row r="3022" spans="8:12" s="58" customFormat="1" ht="12.75">
      <c r="H3022" s="57"/>
      <c r="L3022" s="57"/>
    </row>
    <row r="3023" spans="8:12" s="58" customFormat="1" ht="12.75">
      <c r="H3023" s="57"/>
      <c r="L3023" s="57"/>
    </row>
    <row r="3024" spans="8:12" s="58" customFormat="1" ht="12.75">
      <c r="H3024" s="57"/>
      <c r="L3024" s="57"/>
    </row>
    <row r="3025" spans="8:12" s="58" customFormat="1" ht="12.75">
      <c r="H3025" s="57"/>
      <c r="L3025" s="57"/>
    </row>
    <row r="3026" spans="8:12" s="58" customFormat="1" ht="12.75">
      <c r="H3026" s="57"/>
      <c r="L3026" s="57"/>
    </row>
    <row r="3027" spans="8:12" s="58" customFormat="1" ht="12.75">
      <c r="H3027" s="57"/>
      <c r="L3027" s="57"/>
    </row>
    <row r="3028" spans="8:12" s="58" customFormat="1" ht="12.75">
      <c r="H3028" s="57"/>
      <c r="L3028" s="57"/>
    </row>
    <row r="3029" spans="8:12" s="58" customFormat="1" ht="12.75">
      <c r="H3029" s="57"/>
      <c r="L3029" s="57"/>
    </row>
    <row r="3030" spans="8:12" s="58" customFormat="1" ht="12.75">
      <c r="H3030" s="57"/>
      <c r="L3030" s="57"/>
    </row>
    <row r="3031" spans="8:12" s="58" customFormat="1" ht="12.75">
      <c r="H3031" s="57"/>
      <c r="L3031" s="57"/>
    </row>
    <row r="3032" spans="8:12" s="58" customFormat="1" ht="12.75">
      <c r="H3032" s="57"/>
      <c r="L3032" s="57"/>
    </row>
    <row r="3033" spans="8:12" s="58" customFormat="1" ht="12.75">
      <c r="H3033" s="57"/>
      <c r="L3033" s="57"/>
    </row>
    <row r="3034" spans="8:12" s="58" customFormat="1" ht="12.75">
      <c r="H3034" s="57"/>
      <c r="L3034" s="57"/>
    </row>
    <row r="3035" spans="8:12" s="58" customFormat="1" ht="12.75">
      <c r="H3035" s="57"/>
      <c r="L3035" s="57"/>
    </row>
    <row r="3036" spans="8:12" s="58" customFormat="1" ht="12.75">
      <c r="H3036" s="57"/>
      <c r="L3036" s="57"/>
    </row>
    <row r="3037" spans="8:12" s="58" customFormat="1" ht="12.75">
      <c r="H3037" s="57"/>
      <c r="L3037" s="57"/>
    </row>
    <row r="3038" spans="8:12" s="58" customFormat="1" ht="12.75">
      <c r="H3038" s="57"/>
      <c r="L3038" s="57"/>
    </row>
    <row r="3039" spans="8:12" s="58" customFormat="1" ht="12.75">
      <c r="H3039" s="57"/>
      <c r="L3039" s="57"/>
    </row>
    <row r="3040" spans="8:12" s="58" customFormat="1" ht="12.75">
      <c r="H3040" s="57"/>
      <c r="L3040" s="57"/>
    </row>
    <row r="3041" spans="8:12" s="58" customFormat="1" ht="12.75">
      <c r="H3041" s="57"/>
      <c r="L3041" s="57"/>
    </row>
    <row r="3042" spans="8:12" s="58" customFormat="1" ht="12.75">
      <c r="H3042" s="57"/>
      <c r="L3042" s="57"/>
    </row>
    <row r="3043" spans="8:12" s="58" customFormat="1" ht="12.75">
      <c r="H3043" s="57"/>
      <c r="L3043" s="57"/>
    </row>
    <row r="3044" spans="8:12" s="58" customFormat="1" ht="12.75">
      <c r="H3044" s="57"/>
      <c r="L3044" s="57"/>
    </row>
    <row r="3045" spans="8:12" s="58" customFormat="1" ht="12.75">
      <c r="H3045" s="57"/>
      <c r="L3045" s="57"/>
    </row>
    <row r="3046" spans="8:12" s="58" customFormat="1" ht="12.75">
      <c r="H3046" s="57"/>
      <c r="L3046" s="57"/>
    </row>
    <row r="3047" spans="8:12" s="58" customFormat="1" ht="12.75">
      <c r="H3047" s="57"/>
      <c r="L3047" s="57"/>
    </row>
    <row r="3048" spans="8:12" s="58" customFormat="1" ht="12.75">
      <c r="H3048" s="57"/>
      <c r="L3048" s="57"/>
    </row>
    <row r="3049" spans="8:12" s="58" customFormat="1" ht="12.75">
      <c r="H3049" s="57"/>
      <c r="L3049" s="57"/>
    </row>
    <row r="3050" spans="8:12" s="58" customFormat="1" ht="12.75">
      <c r="H3050" s="57"/>
      <c r="L3050" s="57"/>
    </row>
    <row r="3051" spans="8:12" s="58" customFormat="1" ht="12.75">
      <c r="H3051" s="57"/>
      <c r="L3051" s="57"/>
    </row>
    <row r="3052" spans="8:12" s="58" customFormat="1" ht="12.75">
      <c r="H3052" s="57"/>
      <c r="L3052" s="57"/>
    </row>
    <row r="3053" spans="8:12" s="58" customFormat="1" ht="12.75">
      <c r="H3053" s="57"/>
      <c r="L3053" s="57"/>
    </row>
    <row r="3054" spans="8:12" s="58" customFormat="1" ht="12.75">
      <c r="H3054" s="57"/>
      <c r="L3054" s="57"/>
    </row>
    <row r="3055" spans="8:12" s="58" customFormat="1" ht="12.75">
      <c r="H3055" s="57"/>
      <c r="L3055" s="57"/>
    </row>
    <row r="3056" spans="8:12" s="58" customFormat="1" ht="12.75">
      <c r="H3056" s="57"/>
      <c r="L3056" s="57"/>
    </row>
    <row r="3057" spans="8:12" s="58" customFormat="1" ht="12.75">
      <c r="H3057" s="57"/>
      <c r="L3057" s="57"/>
    </row>
    <row r="3058" spans="8:12" s="58" customFormat="1" ht="12.75">
      <c r="H3058" s="57"/>
      <c r="L3058" s="57"/>
    </row>
    <row r="3059" spans="8:12" s="58" customFormat="1" ht="12.75">
      <c r="H3059" s="57"/>
      <c r="L3059" s="57"/>
    </row>
    <row r="3060" spans="8:12" s="58" customFormat="1" ht="12.75">
      <c r="H3060" s="57"/>
      <c r="L3060" s="57"/>
    </row>
    <row r="3061" spans="8:12" s="58" customFormat="1" ht="12.75">
      <c r="H3061" s="57"/>
      <c r="L3061" s="57"/>
    </row>
    <row r="3062" spans="8:12" s="58" customFormat="1" ht="12.75">
      <c r="H3062" s="57"/>
      <c r="L3062" s="57"/>
    </row>
    <row r="3063" spans="8:12" s="58" customFormat="1" ht="12.75">
      <c r="H3063" s="57"/>
      <c r="L3063" s="57"/>
    </row>
    <row r="3064" spans="8:12" s="58" customFormat="1" ht="12.75">
      <c r="H3064" s="57"/>
      <c r="L3064" s="57"/>
    </row>
    <row r="3065" spans="8:12" s="58" customFormat="1" ht="12.75">
      <c r="H3065" s="57"/>
      <c r="L3065" s="57"/>
    </row>
    <row r="3066" spans="8:12" s="58" customFormat="1" ht="12.75">
      <c r="H3066" s="57"/>
      <c r="L3066" s="57"/>
    </row>
    <row r="3067" spans="8:12" s="58" customFormat="1" ht="12.75">
      <c r="H3067" s="57"/>
      <c r="L3067" s="57"/>
    </row>
    <row r="3068" spans="8:12" s="58" customFormat="1" ht="12.75">
      <c r="H3068" s="57"/>
      <c r="L3068" s="57"/>
    </row>
    <row r="3069" spans="8:12" s="58" customFormat="1" ht="12.75">
      <c r="H3069" s="57"/>
      <c r="L3069" s="57"/>
    </row>
    <row r="3070" spans="8:12" s="58" customFormat="1" ht="12.75">
      <c r="H3070" s="57"/>
      <c r="L3070" s="57"/>
    </row>
    <row r="3071" spans="8:12" s="58" customFormat="1" ht="12.75">
      <c r="H3071" s="57"/>
      <c r="L3071" s="57"/>
    </row>
    <row r="3072" spans="8:12" s="58" customFormat="1" ht="12.75">
      <c r="H3072" s="57"/>
      <c r="L3072" s="57"/>
    </row>
    <row r="3073" spans="8:12" s="58" customFormat="1" ht="12.75">
      <c r="H3073" s="57"/>
      <c r="L3073" s="57"/>
    </row>
    <row r="3074" spans="8:12" s="58" customFormat="1" ht="12.75">
      <c r="H3074" s="57"/>
      <c r="L3074" s="57"/>
    </row>
    <row r="3075" spans="8:12" s="58" customFormat="1" ht="12.75">
      <c r="H3075" s="57"/>
      <c r="L3075" s="57"/>
    </row>
    <row r="3076" spans="8:12" s="58" customFormat="1" ht="12.75">
      <c r="H3076" s="57"/>
      <c r="L3076" s="57"/>
    </row>
    <row r="3077" spans="8:12" s="58" customFormat="1" ht="12.75">
      <c r="H3077" s="57"/>
      <c r="L3077" s="57"/>
    </row>
    <row r="3078" spans="8:12" s="58" customFormat="1" ht="12.75">
      <c r="H3078" s="57"/>
      <c r="L3078" s="57"/>
    </row>
    <row r="3079" spans="8:12" s="58" customFormat="1" ht="12.75">
      <c r="H3079" s="57"/>
      <c r="L3079" s="57"/>
    </row>
    <row r="3080" spans="8:12" s="58" customFormat="1" ht="12.75">
      <c r="H3080" s="57"/>
      <c r="L3080" s="57"/>
    </row>
    <row r="3081" spans="8:12" s="58" customFormat="1" ht="12.75">
      <c r="H3081" s="57"/>
      <c r="L3081" s="57"/>
    </row>
    <row r="3082" spans="8:12" s="58" customFormat="1" ht="12.75">
      <c r="H3082" s="57"/>
      <c r="L3082" s="57"/>
    </row>
    <row r="3083" spans="8:12" s="58" customFormat="1" ht="12.75">
      <c r="H3083" s="57"/>
      <c r="L3083" s="57"/>
    </row>
    <row r="3084" spans="8:12" s="58" customFormat="1" ht="12.75">
      <c r="H3084" s="57"/>
      <c r="L3084" s="57"/>
    </row>
    <row r="3085" spans="8:12" s="58" customFormat="1" ht="12.75">
      <c r="H3085" s="57"/>
      <c r="L3085" s="57"/>
    </row>
    <row r="3086" spans="8:12" s="58" customFormat="1" ht="12.75">
      <c r="H3086" s="57"/>
      <c r="L3086" s="57"/>
    </row>
    <row r="3087" spans="8:12" s="58" customFormat="1" ht="12.75">
      <c r="H3087" s="57"/>
      <c r="L3087" s="57"/>
    </row>
    <row r="3088" spans="8:12" s="58" customFormat="1" ht="12.75">
      <c r="H3088" s="57"/>
      <c r="L3088" s="57"/>
    </row>
    <row r="3089" spans="8:12" s="58" customFormat="1" ht="12.75">
      <c r="H3089" s="57"/>
      <c r="L3089" s="57"/>
    </row>
    <row r="3090" spans="8:12" s="58" customFormat="1" ht="12.75">
      <c r="H3090" s="57"/>
      <c r="L3090" s="57"/>
    </row>
    <row r="3091" spans="8:12" s="58" customFormat="1" ht="12.75">
      <c r="H3091" s="57"/>
      <c r="L3091" s="57"/>
    </row>
    <row r="3092" spans="8:12" s="58" customFormat="1" ht="12.75">
      <c r="H3092" s="57"/>
      <c r="L3092" s="57"/>
    </row>
    <row r="3093" spans="8:12" s="58" customFormat="1" ht="12.75">
      <c r="H3093" s="57"/>
      <c r="L3093" s="57"/>
    </row>
    <row r="3094" spans="8:12" s="58" customFormat="1" ht="12.75">
      <c r="H3094" s="57"/>
      <c r="L3094" s="57"/>
    </row>
    <row r="3095" spans="8:12" s="58" customFormat="1" ht="12.75">
      <c r="H3095" s="57"/>
      <c r="L3095" s="57"/>
    </row>
    <row r="3096" spans="8:12" s="58" customFormat="1" ht="12.75">
      <c r="H3096" s="57"/>
      <c r="L3096" s="57"/>
    </row>
    <row r="3097" spans="8:12" s="58" customFormat="1" ht="12.75">
      <c r="H3097" s="57"/>
      <c r="L3097" s="57"/>
    </row>
    <row r="3098" spans="8:12" s="58" customFormat="1" ht="12.75">
      <c r="H3098" s="57"/>
      <c r="L3098" s="57"/>
    </row>
    <row r="3099" spans="8:12" s="58" customFormat="1" ht="12.75">
      <c r="H3099" s="57"/>
      <c r="L3099" s="57"/>
    </row>
    <row r="3100" spans="8:12" s="58" customFormat="1" ht="12.75">
      <c r="H3100" s="57"/>
      <c r="L3100" s="57"/>
    </row>
    <row r="3101" spans="8:12" s="58" customFormat="1" ht="12.75">
      <c r="H3101" s="57"/>
      <c r="L3101" s="57"/>
    </row>
    <row r="3102" spans="8:12" s="58" customFormat="1" ht="12.75">
      <c r="H3102" s="57"/>
      <c r="L3102" s="57"/>
    </row>
    <row r="3103" spans="8:12" s="58" customFormat="1" ht="12.75">
      <c r="H3103" s="57"/>
      <c r="L3103" s="57"/>
    </row>
    <row r="3104" spans="8:12" s="58" customFormat="1" ht="12.75">
      <c r="H3104" s="57"/>
      <c r="L3104" s="57"/>
    </row>
    <row r="3105" spans="8:12" s="58" customFormat="1" ht="12.75">
      <c r="H3105" s="57"/>
      <c r="L3105" s="57"/>
    </row>
    <row r="3106" spans="8:12" s="58" customFormat="1" ht="12.75">
      <c r="H3106" s="57"/>
      <c r="L3106" s="57"/>
    </row>
    <row r="3107" spans="8:12" s="58" customFormat="1" ht="12.75">
      <c r="H3107" s="57"/>
      <c r="L3107" s="57"/>
    </row>
    <row r="3108" spans="8:12" s="58" customFormat="1" ht="12.75">
      <c r="H3108" s="57"/>
      <c r="L3108" s="57"/>
    </row>
    <row r="3109" spans="8:12" s="58" customFormat="1" ht="12.75">
      <c r="H3109" s="57"/>
      <c r="L3109" s="57"/>
    </row>
    <row r="3110" spans="8:12" s="58" customFormat="1" ht="12.75">
      <c r="H3110" s="57"/>
      <c r="L3110" s="57"/>
    </row>
    <row r="3111" spans="8:12" s="58" customFormat="1" ht="12.75">
      <c r="H3111" s="57"/>
      <c r="L3111" s="57"/>
    </row>
    <row r="3112" spans="8:12" s="58" customFormat="1" ht="12.75">
      <c r="H3112" s="57"/>
      <c r="L3112" s="57"/>
    </row>
    <row r="3113" spans="8:12" s="58" customFormat="1" ht="12.75">
      <c r="H3113" s="57"/>
      <c r="L3113" s="57"/>
    </row>
    <row r="3114" spans="8:12" s="58" customFormat="1" ht="12.75">
      <c r="H3114" s="57"/>
      <c r="L3114" s="57"/>
    </row>
    <row r="3115" spans="8:12" s="58" customFormat="1" ht="12.75">
      <c r="H3115" s="57"/>
      <c r="L3115" s="57"/>
    </row>
    <row r="3116" spans="8:12" s="58" customFormat="1" ht="12.75">
      <c r="H3116" s="57"/>
      <c r="L3116" s="57"/>
    </row>
    <row r="3117" spans="8:12" s="58" customFormat="1" ht="12.75">
      <c r="H3117" s="57"/>
      <c r="L3117" s="57"/>
    </row>
    <row r="3118" spans="8:12" s="58" customFormat="1" ht="12.75">
      <c r="H3118" s="57"/>
      <c r="L3118" s="57"/>
    </row>
    <row r="3119" spans="8:12" s="58" customFormat="1" ht="12.75">
      <c r="H3119" s="57"/>
      <c r="L3119" s="57"/>
    </row>
    <row r="3120" spans="8:12" s="58" customFormat="1" ht="12.75">
      <c r="H3120" s="57"/>
      <c r="L3120" s="57"/>
    </row>
    <row r="3121" spans="8:12" s="58" customFormat="1" ht="12.75">
      <c r="H3121" s="57"/>
      <c r="L3121" s="57"/>
    </row>
    <row r="3122" spans="8:12" s="58" customFormat="1" ht="12.75">
      <c r="H3122" s="57"/>
      <c r="L3122" s="57"/>
    </row>
    <row r="3123" spans="8:12" s="58" customFormat="1" ht="12.75">
      <c r="H3123" s="57"/>
      <c r="L3123" s="57"/>
    </row>
    <row r="3124" spans="8:12" s="58" customFormat="1" ht="12.75">
      <c r="H3124" s="57"/>
      <c r="L3124" s="57"/>
    </row>
    <row r="3125" spans="8:12" s="58" customFormat="1" ht="12.75">
      <c r="H3125" s="57"/>
      <c r="L3125" s="57"/>
    </row>
    <row r="3126" spans="8:12" s="58" customFormat="1" ht="12.75">
      <c r="H3126" s="57"/>
      <c r="L3126" s="57"/>
    </row>
    <row r="3127" spans="8:12" s="58" customFormat="1" ht="12.75">
      <c r="H3127" s="57"/>
      <c r="L3127" s="57"/>
    </row>
    <row r="3128" spans="8:12" s="58" customFormat="1" ht="12.75">
      <c r="H3128" s="57"/>
      <c r="L3128" s="57"/>
    </row>
    <row r="3129" spans="8:12" s="58" customFormat="1" ht="12.75">
      <c r="H3129" s="57"/>
      <c r="L3129" s="57"/>
    </row>
    <row r="3130" spans="8:12" s="58" customFormat="1" ht="12.75">
      <c r="H3130" s="57"/>
      <c r="L3130" s="57"/>
    </row>
    <row r="3131" spans="8:12" s="58" customFormat="1" ht="12.75">
      <c r="H3131" s="57"/>
      <c r="L3131" s="57"/>
    </row>
    <row r="3132" spans="8:12" s="58" customFormat="1" ht="12.75">
      <c r="H3132" s="57"/>
      <c r="L3132" s="57"/>
    </row>
    <row r="3133" spans="8:12" s="58" customFormat="1" ht="12.75">
      <c r="H3133" s="57"/>
      <c r="L3133" s="57"/>
    </row>
    <row r="3134" spans="8:12" s="58" customFormat="1" ht="12.75">
      <c r="H3134" s="57"/>
      <c r="L3134" s="57"/>
    </row>
    <row r="3135" spans="8:12" s="58" customFormat="1" ht="12.75">
      <c r="H3135" s="57"/>
      <c r="L3135" s="57"/>
    </row>
    <row r="3136" spans="8:12" s="58" customFormat="1" ht="12.75">
      <c r="H3136" s="57"/>
      <c r="L3136" s="57"/>
    </row>
    <row r="3137" spans="8:12" s="58" customFormat="1" ht="12.75">
      <c r="H3137" s="57"/>
      <c r="L3137" s="57"/>
    </row>
    <row r="3138" spans="8:12" s="58" customFormat="1" ht="12.75">
      <c r="H3138" s="57"/>
      <c r="L3138" s="57"/>
    </row>
    <row r="3139" spans="8:12" s="58" customFormat="1" ht="12.75">
      <c r="H3139" s="57"/>
      <c r="L3139" s="57"/>
    </row>
    <row r="3140" spans="8:12" s="58" customFormat="1" ht="12.75">
      <c r="H3140" s="57"/>
      <c r="L3140" s="57"/>
    </row>
    <row r="3141" spans="8:12" s="58" customFormat="1" ht="12.75">
      <c r="H3141" s="57"/>
      <c r="L3141" s="57"/>
    </row>
    <row r="3142" spans="8:12" s="58" customFormat="1" ht="12.75">
      <c r="H3142" s="57"/>
      <c r="L3142" s="57"/>
    </row>
    <row r="3143" spans="8:12" s="58" customFormat="1" ht="12.75">
      <c r="H3143" s="57"/>
      <c r="L3143" s="57"/>
    </row>
    <row r="3144" spans="8:12" s="58" customFormat="1" ht="12.75">
      <c r="H3144" s="57"/>
      <c r="L3144" s="57"/>
    </row>
    <row r="3145" spans="8:12" s="58" customFormat="1" ht="12.75">
      <c r="H3145" s="57"/>
      <c r="L3145" s="57"/>
    </row>
    <row r="3146" spans="8:12" s="58" customFormat="1" ht="12.75">
      <c r="H3146" s="57"/>
      <c r="L3146" s="57"/>
    </row>
    <row r="3147" spans="8:12" s="58" customFormat="1" ht="12.75">
      <c r="H3147" s="57"/>
      <c r="L3147" s="57"/>
    </row>
    <row r="3148" spans="8:12" s="58" customFormat="1" ht="12.75">
      <c r="H3148" s="57"/>
      <c r="L3148" s="57"/>
    </row>
    <row r="3149" spans="8:12" s="58" customFormat="1" ht="12.75">
      <c r="H3149" s="57"/>
      <c r="L3149" s="57"/>
    </row>
    <row r="3150" spans="8:12" s="58" customFormat="1" ht="12.75">
      <c r="H3150" s="57"/>
      <c r="L3150" s="57"/>
    </row>
    <row r="3151" spans="8:12" s="58" customFormat="1" ht="12.75">
      <c r="H3151" s="57"/>
      <c r="L3151" s="57"/>
    </row>
    <row r="3152" spans="8:12" s="58" customFormat="1" ht="12.75">
      <c r="H3152" s="57"/>
      <c r="L3152" s="57"/>
    </row>
    <row r="3153" spans="8:12" s="58" customFormat="1" ht="12.75">
      <c r="H3153" s="57"/>
      <c r="L3153" s="57"/>
    </row>
    <row r="3154" spans="8:12" s="58" customFormat="1" ht="12.75">
      <c r="H3154" s="57"/>
      <c r="L3154" s="57"/>
    </row>
    <row r="3155" spans="8:12" s="58" customFormat="1" ht="12.75">
      <c r="H3155" s="57"/>
      <c r="L3155" s="57"/>
    </row>
    <row r="3156" spans="8:12" s="58" customFormat="1" ht="12.75">
      <c r="H3156" s="57"/>
      <c r="L3156" s="57"/>
    </row>
    <row r="3157" spans="8:12" s="58" customFormat="1" ht="12.75">
      <c r="H3157" s="57"/>
      <c r="L3157" s="57"/>
    </row>
    <row r="3158" spans="8:12" s="58" customFormat="1" ht="12.75">
      <c r="H3158" s="57"/>
      <c r="L3158" s="57"/>
    </row>
    <row r="3159" spans="8:12" s="58" customFormat="1" ht="12.75">
      <c r="H3159" s="57"/>
      <c r="L3159" s="57"/>
    </row>
    <row r="3160" spans="8:12" s="58" customFormat="1" ht="12.75">
      <c r="H3160" s="57"/>
      <c r="L3160" s="57"/>
    </row>
    <row r="3161" spans="8:12" s="58" customFormat="1" ht="12.75">
      <c r="H3161" s="57"/>
      <c r="L3161" s="57"/>
    </row>
    <row r="3162" spans="8:12" s="58" customFormat="1" ht="12.75">
      <c r="H3162" s="57"/>
      <c r="L3162" s="57"/>
    </row>
    <row r="3163" spans="8:12" s="58" customFormat="1" ht="12.75">
      <c r="H3163" s="57"/>
      <c r="L3163" s="57"/>
    </row>
    <row r="3164" spans="8:12" s="58" customFormat="1" ht="12.75">
      <c r="H3164" s="57"/>
      <c r="L3164" s="57"/>
    </row>
    <row r="3165" spans="8:12" s="58" customFormat="1" ht="12.75">
      <c r="H3165" s="57"/>
      <c r="L3165" s="57"/>
    </row>
    <row r="3166" spans="8:12" s="58" customFormat="1" ht="12.75">
      <c r="H3166" s="57"/>
      <c r="L3166" s="57"/>
    </row>
    <row r="3167" spans="8:12" s="58" customFormat="1" ht="12.75">
      <c r="H3167" s="57"/>
      <c r="L3167" s="57"/>
    </row>
    <row r="3168" spans="8:12" s="58" customFormat="1" ht="12.75">
      <c r="H3168" s="57"/>
      <c r="L3168" s="57"/>
    </row>
    <row r="3169" spans="8:12" s="58" customFormat="1" ht="12.75">
      <c r="H3169" s="57"/>
      <c r="L3169" s="57"/>
    </row>
    <row r="3170" spans="8:12" s="58" customFormat="1" ht="12.75">
      <c r="H3170" s="57"/>
      <c r="L3170" s="57"/>
    </row>
    <row r="3171" spans="8:12" s="58" customFormat="1" ht="12.75">
      <c r="H3171" s="57"/>
      <c r="L3171" s="57"/>
    </row>
    <row r="3172" spans="8:12" s="58" customFormat="1" ht="12.75">
      <c r="H3172" s="57"/>
      <c r="L3172" s="57"/>
    </row>
    <row r="3173" spans="8:12" s="58" customFormat="1" ht="12.75">
      <c r="H3173" s="57"/>
      <c r="L3173" s="57"/>
    </row>
    <row r="3174" spans="8:12" s="58" customFormat="1" ht="12.75">
      <c r="H3174" s="57"/>
      <c r="L3174" s="57"/>
    </row>
    <row r="3175" spans="8:12" s="58" customFormat="1" ht="12.75">
      <c r="H3175" s="57"/>
      <c r="L3175" s="57"/>
    </row>
    <row r="3176" spans="8:12" s="58" customFormat="1" ht="12.75">
      <c r="H3176" s="57"/>
      <c r="L3176" s="57"/>
    </row>
    <row r="3177" spans="8:12" s="58" customFormat="1" ht="12.75">
      <c r="H3177" s="57"/>
      <c r="L3177" s="57"/>
    </row>
    <row r="3178" spans="8:12" s="58" customFormat="1" ht="12.75">
      <c r="H3178" s="57"/>
      <c r="L3178" s="57"/>
    </row>
    <row r="3179" spans="8:12" s="58" customFormat="1" ht="12.75">
      <c r="H3179" s="57"/>
      <c r="L3179" s="57"/>
    </row>
    <row r="3180" spans="8:12" s="58" customFormat="1" ht="12.75">
      <c r="H3180" s="57"/>
      <c r="L3180" s="57"/>
    </row>
    <row r="3181" spans="8:12" s="58" customFormat="1" ht="12.75">
      <c r="H3181" s="57"/>
      <c r="L3181" s="57"/>
    </row>
    <row r="3182" spans="8:12" s="58" customFormat="1" ht="12.75">
      <c r="H3182" s="57"/>
      <c r="L3182" s="57"/>
    </row>
    <row r="3183" spans="8:12" s="58" customFormat="1" ht="12.75">
      <c r="H3183" s="57"/>
      <c r="L3183" s="57"/>
    </row>
    <row r="3184" spans="8:12" s="58" customFormat="1" ht="12.75">
      <c r="H3184" s="57"/>
      <c r="L3184" s="57"/>
    </row>
    <row r="3185" spans="8:12" s="58" customFormat="1" ht="12.75">
      <c r="H3185" s="57"/>
      <c r="L3185" s="57"/>
    </row>
    <row r="3186" spans="8:12" s="58" customFormat="1" ht="12.75">
      <c r="H3186" s="57"/>
      <c r="L3186" s="57"/>
    </row>
    <row r="3187" spans="8:12" s="58" customFormat="1" ht="12.75">
      <c r="H3187" s="57"/>
      <c r="L3187" s="57"/>
    </row>
    <row r="3188" spans="8:12" s="58" customFormat="1" ht="12.75">
      <c r="H3188" s="57"/>
      <c r="L3188" s="57"/>
    </row>
    <row r="3189" spans="8:12" s="58" customFormat="1" ht="12.75">
      <c r="H3189" s="57"/>
      <c r="L3189" s="57"/>
    </row>
    <row r="3190" spans="8:12" s="58" customFormat="1" ht="12.75">
      <c r="H3190" s="57"/>
      <c r="L3190" s="57"/>
    </row>
    <row r="3191" spans="8:12" s="58" customFormat="1" ht="12.75">
      <c r="H3191" s="57"/>
      <c r="L3191" s="57"/>
    </row>
    <row r="3192" spans="8:12" s="58" customFormat="1" ht="12.75">
      <c r="H3192" s="57"/>
      <c r="L3192" s="57"/>
    </row>
    <row r="3193" spans="8:12" s="58" customFormat="1" ht="12.75">
      <c r="H3193" s="57"/>
      <c r="L3193" s="57"/>
    </row>
    <row r="3194" spans="8:12" s="58" customFormat="1" ht="12.75">
      <c r="H3194" s="57"/>
      <c r="L3194" s="57"/>
    </row>
    <row r="3195" spans="8:12" s="58" customFormat="1" ht="12.75">
      <c r="H3195" s="57"/>
      <c r="L3195" s="57"/>
    </row>
    <row r="3196" spans="8:12" s="58" customFormat="1" ht="12.75">
      <c r="H3196" s="57"/>
      <c r="L3196" s="57"/>
    </row>
    <row r="3197" spans="8:12" s="58" customFormat="1" ht="12.75">
      <c r="H3197" s="57"/>
      <c r="L3197" s="57"/>
    </row>
    <row r="3198" spans="8:12" s="58" customFormat="1" ht="12.75">
      <c r="H3198" s="57"/>
      <c r="L3198" s="57"/>
    </row>
    <row r="3199" spans="8:12" s="58" customFormat="1" ht="12.75">
      <c r="H3199" s="57"/>
      <c r="L3199" s="57"/>
    </row>
    <row r="3200" spans="8:12" s="58" customFormat="1" ht="12.75">
      <c r="H3200" s="57"/>
      <c r="L3200" s="57"/>
    </row>
    <row r="3201" spans="8:12" s="58" customFormat="1" ht="12.75">
      <c r="H3201" s="57"/>
      <c r="L3201" s="57"/>
    </row>
    <row r="3202" spans="8:12" s="58" customFormat="1" ht="12.75">
      <c r="H3202" s="57"/>
      <c r="L3202" s="57"/>
    </row>
    <row r="3203" spans="8:12" s="58" customFormat="1" ht="12.75">
      <c r="H3203" s="57"/>
      <c r="L3203" s="57"/>
    </row>
    <row r="3204" spans="8:12" s="58" customFormat="1" ht="12.75">
      <c r="H3204" s="57"/>
      <c r="L3204" s="57"/>
    </row>
    <row r="3205" spans="8:12" s="58" customFormat="1" ht="12.75">
      <c r="H3205" s="57"/>
      <c r="L3205" s="57"/>
    </row>
    <row r="3206" spans="8:12" s="58" customFormat="1" ht="12.75">
      <c r="H3206" s="57"/>
      <c r="L3206" s="57"/>
    </row>
    <row r="3207" spans="8:12" s="58" customFormat="1" ht="12.75">
      <c r="H3207" s="57"/>
      <c r="L3207" s="57"/>
    </row>
    <row r="3208" spans="8:12" s="58" customFormat="1" ht="12.75">
      <c r="H3208" s="57"/>
      <c r="L3208" s="57"/>
    </row>
    <row r="3209" spans="8:12" s="58" customFormat="1" ht="12.75">
      <c r="H3209" s="57"/>
      <c r="L3209" s="57"/>
    </row>
    <row r="3210" spans="8:12" s="58" customFormat="1" ht="12.75">
      <c r="H3210" s="57"/>
      <c r="L3210" s="57"/>
    </row>
    <row r="3211" spans="8:12" s="58" customFormat="1" ht="12.75">
      <c r="H3211" s="57"/>
      <c r="L3211" s="57"/>
    </row>
    <row r="3212" spans="8:12" s="58" customFormat="1" ht="12.75">
      <c r="H3212" s="57"/>
      <c r="L3212" s="57"/>
    </row>
    <row r="3213" spans="8:12" s="58" customFormat="1" ht="12.75">
      <c r="H3213" s="57"/>
      <c r="L3213" s="57"/>
    </row>
    <row r="3214" spans="8:12" s="58" customFormat="1" ht="12.75">
      <c r="H3214" s="57"/>
      <c r="L3214" s="57"/>
    </row>
    <row r="3215" spans="8:12" s="58" customFormat="1" ht="12.75">
      <c r="H3215" s="57"/>
      <c r="L3215" s="57"/>
    </row>
    <row r="3216" spans="8:12" s="58" customFormat="1" ht="12.75">
      <c r="H3216" s="57"/>
      <c r="L3216" s="57"/>
    </row>
    <row r="3217" spans="8:12" s="58" customFormat="1" ht="12.75">
      <c r="H3217" s="57"/>
      <c r="L3217" s="57"/>
    </row>
    <row r="3218" spans="8:12" s="58" customFormat="1" ht="12.75">
      <c r="H3218" s="57"/>
      <c r="L3218" s="57"/>
    </row>
    <row r="3219" spans="8:12" s="58" customFormat="1" ht="12.75">
      <c r="H3219" s="57"/>
      <c r="L3219" s="57"/>
    </row>
    <row r="3220" spans="8:12" s="58" customFormat="1" ht="12.75">
      <c r="H3220" s="57"/>
      <c r="L3220" s="57"/>
    </row>
    <row r="3221" spans="8:12" s="58" customFormat="1" ht="12.75">
      <c r="H3221" s="57"/>
      <c r="L3221" s="57"/>
    </row>
    <row r="3222" spans="8:12" s="58" customFormat="1" ht="12.75">
      <c r="H3222" s="57"/>
      <c r="L3222" s="57"/>
    </row>
    <row r="3223" spans="8:12" s="58" customFormat="1" ht="12.75">
      <c r="H3223" s="57"/>
      <c r="L3223" s="57"/>
    </row>
    <row r="3224" spans="8:12" s="58" customFormat="1" ht="12.75">
      <c r="H3224" s="57"/>
      <c r="L3224" s="57"/>
    </row>
    <row r="3225" spans="8:12" s="58" customFormat="1" ht="12.75">
      <c r="H3225" s="57"/>
      <c r="L3225" s="57"/>
    </row>
    <row r="3226" spans="8:12" s="58" customFormat="1" ht="12.75">
      <c r="H3226" s="57"/>
      <c r="L3226" s="57"/>
    </row>
    <row r="3227" spans="8:12" s="58" customFormat="1" ht="12.75">
      <c r="H3227" s="57"/>
      <c r="L3227" s="57"/>
    </row>
    <row r="3228" spans="8:12" s="58" customFormat="1" ht="12.75">
      <c r="H3228" s="57"/>
      <c r="L3228" s="57"/>
    </row>
    <row r="3229" spans="8:12" s="58" customFormat="1" ht="12.75">
      <c r="H3229" s="57"/>
      <c r="L3229" s="57"/>
    </row>
    <row r="3230" spans="8:12" s="58" customFormat="1" ht="12.75">
      <c r="H3230" s="57"/>
      <c r="L3230" s="57"/>
    </row>
    <row r="3231" spans="8:12" s="58" customFormat="1" ht="12.75">
      <c r="H3231" s="57"/>
      <c r="L3231" s="57"/>
    </row>
    <row r="3232" spans="8:12" s="58" customFormat="1" ht="12.75">
      <c r="H3232" s="57"/>
      <c r="L3232" s="57"/>
    </row>
    <row r="3233" spans="8:12" s="58" customFormat="1" ht="12.75">
      <c r="H3233" s="57"/>
      <c r="L3233" s="57"/>
    </row>
    <row r="3234" spans="8:12" s="58" customFormat="1" ht="12.75">
      <c r="H3234" s="57"/>
      <c r="L3234" s="57"/>
    </row>
    <row r="3235" spans="8:12" s="58" customFormat="1" ht="12.75">
      <c r="H3235" s="57"/>
      <c r="L3235" s="57"/>
    </row>
    <row r="3236" spans="8:12" s="58" customFormat="1" ht="12.75">
      <c r="H3236" s="57"/>
      <c r="L3236" s="57"/>
    </row>
    <row r="3237" spans="8:12" s="58" customFormat="1" ht="12.75">
      <c r="H3237" s="57"/>
      <c r="L3237" s="57"/>
    </row>
    <row r="3238" spans="8:12" s="58" customFormat="1" ht="12.75">
      <c r="H3238" s="57"/>
      <c r="L3238" s="57"/>
    </row>
    <row r="3239" spans="8:12" s="58" customFormat="1" ht="12.75">
      <c r="H3239" s="57"/>
      <c r="L3239" s="57"/>
    </row>
    <row r="3240" spans="8:12" s="58" customFormat="1" ht="12.75">
      <c r="H3240" s="57"/>
      <c r="L3240" s="57"/>
    </row>
    <row r="3241" spans="8:12" s="58" customFormat="1" ht="12.75">
      <c r="H3241" s="57"/>
      <c r="L3241" s="57"/>
    </row>
    <row r="3242" spans="8:12" s="58" customFormat="1" ht="12.75">
      <c r="H3242" s="57"/>
      <c r="L3242" s="57"/>
    </row>
    <row r="3243" spans="8:12" s="58" customFormat="1" ht="12.75">
      <c r="H3243" s="57"/>
      <c r="L3243" s="57"/>
    </row>
    <row r="3244" spans="8:12" s="58" customFormat="1" ht="12.75">
      <c r="H3244" s="57"/>
      <c r="L3244" s="57"/>
    </row>
    <row r="3245" spans="8:12" s="58" customFormat="1" ht="12.75">
      <c r="H3245" s="57"/>
      <c r="L3245" s="57"/>
    </row>
    <row r="3246" spans="8:12" s="58" customFormat="1" ht="12.75">
      <c r="H3246" s="57"/>
      <c r="L3246" s="57"/>
    </row>
    <row r="3247" spans="8:12" s="58" customFormat="1" ht="12.75">
      <c r="H3247" s="57"/>
      <c r="L3247" s="57"/>
    </row>
    <row r="3248" spans="8:12" s="58" customFormat="1" ht="12.75">
      <c r="H3248" s="57"/>
      <c r="L3248" s="57"/>
    </row>
    <row r="3249" spans="8:12" s="58" customFormat="1" ht="12.75">
      <c r="H3249" s="57"/>
      <c r="L3249" s="57"/>
    </row>
    <row r="3250" spans="8:12" s="58" customFormat="1" ht="12.75">
      <c r="H3250" s="57"/>
      <c r="L3250" s="57"/>
    </row>
    <row r="3251" spans="8:12" s="58" customFormat="1" ht="12.75">
      <c r="H3251" s="57"/>
      <c r="L3251" s="57"/>
    </row>
    <row r="3252" spans="8:12" s="58" customFormat="1" ht="12.75">
      <c r="H3252" s="57"/>
      <c r="L3252" s="57"/>
    </row>
    <row r="3253" spans="8:12" s="58" customFormat="1" ht="12.75">
      <c r="H3253" s="57"/>
      <c r="L3253" s="57"/>
    </row>
    <row r="3254" spans="8:12" s="58" customFormat="1" ht="12.75">
      <c r="H3254" s="57"/>
      <c r="L3254" s="57"/>
    </row>
    <row r="3255" spans="8:12" s="58" customFormat="1" ht="12.75">
      <c r="H3255" s="57"/>
      <c r="L3255" s="57"/>
    </row>
    <row r="3256" spans="8:12" s="58" customFormat="1" ht="12.75">
      <c r="H3256" s="57"/>
      <c r="L3256" s="57"/>
    </row>
    <row r="3257" spans="8:12" s="58" customFormat="1" ht="12.75">
      <c r="H3257" s="57"/>
      <c r="L3257" s="57"/>
    </row>
    <row r="3258" spans="8:12" s="58" customFormat="1" ht="12.75">
      <c r="H3258" s="57"/>
      <c r="L3258" s="57"/>
    </row>
    <row r="3259" spans="8:12" s="58" customFormat="1" ht="12.75">
      <c r="H3259" s="57"/>
      <c r="L3259" s="57"/>
    </row>
    <row r="3260" spans="8:12" s="58" customFormat="1" ht="12.75">
      <c r="H3260" s="57"/>
      <c r="L3260" s="57"/>
    </row>
    <row r="3261" spans="8:12" s="58" customFormat="1" ht="12.75">
      <c r="H3261" s="57"/>
      <c r="L3261" s="57"/>
    </row>
    <row r="3262" spans="8:12" s="58" customFormat="1" ht="12.75">
      <c r="H3262" s="57"/>
      <c r="L3262" s="57"/>
    </row>
    <row r="3263" spans="8:12" s="58" customFormat="1" ht="12.75">
      <c r="H3263" s="57"/>
      <c r="L3263" s="57"/>
    </row>
    <row r="3264" spans="8:12" s="58" customFormat="1" ht="12.75">
      <c r="H3264" s="57"/>
      <c r="L3264" s="57"/>
    </row>
    <row r="3265" spans="8:12" s="58" customFormat="1" ht="12.75">
      <c r="H3265" s="57"/>
      <c r="L3265" s="57"/>
    </row>
    <row r="3266" spans="8:12" s="58" customFormat="1" ht="12.75">
      <c r="H3266" s="57"/>
      <c r="L3266" s="57"/>
    </row>
    <row r="3267" spans="8:12" s="58" customFormat="1" ht="12.75">
      <c r="H3267" s="57"/>
      <c r="L3267" s="57"/>
    </row>
    <row r="3268" spans="8:12" s="58" customFormat="1" ht="12.75">
      <c r="H3268" s="57"/>
      <c r="L3268" s="57"/>
    </row>
    <row r="3269" spans="8:12" s="58" customFormat="1" ht="12.75">
      <c r="H3269" s="57"/>
      <c r="L3269" s="57"/>
    </row>
    <row r="3270" spans="8:12" s="58" customFormat="1" ht="12.75">
      <c r="H3270" s="57"/>
      <c r="L3270" s="57"/>
    </row>
    <row r="3271" spans="8:12" s="58" customFormat="1" ht="12.75">
      <c r="H3271" s="57"/>
      <c r="L3271" s="57"/>
    </row>
    <row r="3272" spans="8:12" s="58" customFormat="1" ht="12.75">
      <c r="H3272" s="57"/>
      <c r="L3272" s="57"/>
    </row>
    <row r="3273" spans="8:12" s="58" customFormat="1" ht="12.75">
      <c r="H3273" s="57"/>
      <c r="L3273" s="57"/>
    </row>
    <row r="3274" spans="8:12" s="58" customFormat="1" ht="12.75">
      <c r="H3274" s="57"/>
      <c r="L3274" s="57"/>
    </row>
    <row r="3275" spans="8:12" s="58" customFormat="1" ht="12.75">
      <c r="H3275" s="57"/>
      <c r="L3275" s="57"/>
    </row>
    <row r="3276" spans="8:12" s="58" customFormat="1" ht="12.75">
      <c r="H3276" s="57"/>
      <c r="L3276" s="57"/>
    </row>
    <row r="3277" spans="8:12" s="58" customFormat="1" ht="12.75">
      <c r="H3277" s="57"/>
      <c r="L3277" s="57"/>
    </row>
    <row r="3278" spans="8:12" s="58" customFormat="1" ht="12.75">
      <c r="H3278" s="57"/>
      <c r="L3278" s="57"/>
    </row>
    <row r="3279" spans="8:12" s="58" customFormat="1" ht="12.75">
      <c r="H3279" s="57"/>
      <c r="L3279" s="57"/>
    </row>
    <row r="3280" spans="8:12" s="58" customFormat="1" ht="12.75">
      <c r="H3280" s="57"/>
      <c r="L3280" s="57"/>
    </row>
    <row r="3281" spans="8:12" s="58" customFormat="1" ht="12.75">
      <c r="H3281" s="57"/>
      <c r="L3281" s="57"/>
    </row>
    <row r="3282" spans="8:12" s="58" customFormat="1" ht="12.75">
      <c r="H3282" s="57"/>
      <c r="L3282" s="57"/>
    </row>
    <row r="3283" spans="8:12" s="58" customFormat="1" ht="12.75">
      <c r="H3283" s="57"/>
      <c r="L3283" s="57"/>
    </row>
    <row r="3284" spans="8:12" s="58" customFormat="1" ht="12.75">
      <c r="H3284" s="57"/>
      <c r="L3284" s="57"/>
    </row>
    <row r="3285" spans="8:12" s="58" customFormat="1" ht="12.75">
      <c r="H3285" s="57"/>
      <c r="L3285" s="57"/>
    </row>
    <row r="3286" spans="8:12" s="58" customFormat="1" ht="12.75">
      <c r="H3286" s="57"/>
      <c r="L3286" s="57"/>
    </row>
    <row r="3287" spans="8:12" s="58" customFormat="1" ht="12.75">
      <c r="H3287" s="57"/>
      <c r="L3287" s="57"/>
    </row>
    <row r="3288" spans="8:12" s="58" customFormat="1" ht="12.75">
      <c r="H3288" s="57"/>
      <c r="L3288" s="57"/>
    </row>
    <row r="3289" spans="8:12" s="58" customFormat="1" ht="12.75">
      <c r="H3289" s="57"/>
      <c r="L3289" s="57"/>
    </row>
    <row r="3290" spans="8:12" s="58" customFormat="1" ht="12.75">
      <c r="H3290" s="57"/>
      <c r="L3290" s="57"/>
    </row>
    <row r="3291" spans="8:12" s="58" customFormat="1" ht="12.75">
      <c r="H3291" s="57"/>
      <c r="L3291" s="57"/>
    </row>
    <row r="3292" spans="8:12" s="58" customFormat="1" ht="12.75">
      <c r="H3292" s="57"/>
      <c r="L3292" s="57"/>
    </row>
    <row r="3293" spans="8:12" s="58" customFormat="1" ht="12.75">
      <c r="H3293" s="57"/>
      <c r="L3293" s="57"/>
    </row>
    <row r="3294" spans="8:12" s="58" customFormat="1" ht="12.75">
      <c r="H3294" s="57"/>
      <c r="L3294" s="57"/>
    </row>
    <row r="3295" spans="8:12" s="58" customFormat="1" ht="12.75">
      <c r="H3295" s="57"/>
      <c r="L3295" s="57"/>
    </row>
    <row r="3296" spans="8:12" s="58" customFormat="1" ht="12.75">
      <c r="H3296" s="57"/>
      <c r="L3296" s="57"/>
    </row>
    <row r="3297" spans="8:12" s="58" customFormat="1" ht="12.75">
      <c r="H3297" s="57"/>
      <c r="L3297" s="57"/>
    </row>
    <row r="3298" spans="8:12" s="58" customFormat="1" ht="12.75">
      <c r="H3298" s="57"/>
      <c r="L3298" s="57"/>
    </row>
    <row r="3299" spans="8:12" s="58" customFormat="1" ht="12.75">
      <c r="H3299" s="57"/>
      <c r="L3299" s="57"/>
    </row>
    <row r="3300" spans="8:12" s="58" customFormat="1" ht="12.75">
      <c r="H3300" s="57"/>
      <c r="L3300" s="57"/>
    </row>
    <row r="3301" spans="8:12" s="58" customFormat="1" ht="12.75">
      <c r="H3301" s="57"/>
      <c r="L3301" s="57"/>
    </row>
    <row r="3302" spans="8:12" s="58" customFormat="1" ht="12.75">
      <c r="H3302" s="57"/>
      <c r="L3302" s="57"/>
    </row>
    <row r="3303" spans="8:12" s="58" customFormat="1" ht="12.75">
      <c r="H3303" s="57"/>
      <c r="L3303" s="57"/>
    </row>
    <row r="3304" spans="8:12" s="58" customFormat="1" ht="12.75">
      <c r="H3304" s="57"/>
      <c r="L3304" s="57"/>
    </row>
    <row r="3305" spans="8:12" s="58" customFormat="1" ht="12.75">
      <c r="H3305" s="57"/>
      <c r="L3305" s="57"/>
    </row>
    <row r="3306" spans="8:12" s="58" customFormat="1" ht="12.75">
      <c r="H3306" s="57"/>
      <c r="L3306" s="57"/>
    </row>
    <row r="3307" spans="8:12" s="58" customFormat="1" ht="12.75">
      <c r="H3307" s="57"/>
      <c r="L3307" s="57"/>
    </row>
    <row r="3308" spans="8:12" s="58" customFormat="1" ht="12.75">
      <c r="H3308" s="57"/>
      <c r="L3308" s="57"/>
    </row>
    <row r="3309" spans="8:12" s="58" customFormat="1" ht="12.75">
      <c r="H3309" s="57"/>
      <c r="L3309" s="57"/>
    </row>
    <row r="3310" spans="8:12" s="58" customFormat="1" ht="12.75">
      <c r="H3310" s="57"/>
      <c r="L3310" s="57"/>
    </row>
    <row r="3311" spans="8:12" s="58" customFormat="1" ht="12.75">
      <c r="H3311" s="57"/>
      <c r="L3311" s="57"/>
    </row>
    <row r="3312" spans="8:12" s="58" customFormat="1" ht="12.75">
      <c r="H3312" s="57"/>
      <c r="L3312" s="57"/>
    </row>
    <row r="3313" spans="8:12" s="58" customFormat="1" ht="12.75">
      <c r="H3313" s="57"/>
      <c r="L3313" s="57"/>
    </row>
    <row r="3314" spans="8:12" s="58" customFormat="1" ht="12.75">
      <c r="H3314" s="57"/>
      <c r="L3314" s="57"/>
    </row>
    <row r="3315" spans="8:12" s="58" customFormat="1" ht="12.75">
      <c r="H3315" s="57"/>
      <c r="L3315" s="57"/>
    </row>
    <row r="3316" spans="8:12" s="58" customFormat="1" ht="12.75">
      <c r="H3316" s="57"/>
      <c r="L3316" s="57"/>
    </row>
    <row r="3317" spans="8:12" s="58" customFormat="1" ht="12.75">
      <c r="H3317" s="57"/>
      <c r="L3317" s="57"/>
    </row>
    <row r="3318" spans="8:12" s="58" customFormat="1" ht="12.75">
      <c r="H3318" s="57"/>
      <c r="L3318" s="57"/>
    </row>
    <row r="3319" spans="8:12" s="58" customFormat="1" ht="12.75">
      <c r="H3319" s="57"/>
      <c r="L3319" s="57"/>
    </row>
    <row r="3320" spans="8:12" s="58" customFormat="1" ht="12.75">
      <c r="H3320" s="57"/>
      <c r="L3320" s="57"/>
    </row>
    <row r="3321" spans="8:12" s="58" customFormat="1" ht="12.75">
      <c r="H3321" s="57"/>
      <c r="L3321" s="57"/>
    </row>
    <row r="3322" spans="8:12" s="58" customFormat="1" ht="12.75">
      <c r="H3322" s="57"/>
      <c r="L3322" s="57"/>
    </row>
    <row r="3323" spans="8:12" s="58" customFormat="1" ht="12.75">
      <c r="H3323" s="57"/>
      <c r="L3323" s="57"/>
    </row>
    <row r="3324" spans="8:12" s="58" customFormat="1" ht="12.75">
      <c r="H3324" s="57"/>
      <c r="L3324" s="57"/>
    </row>
    <row r="3325" spans="8:12" s="58" customFormat="1" ht="12.75">
      <c r="H3325" s="57"/>
      <c r="L3325" s="57"/>
    </row>
    <row r="3326" spans="8:12" s="58" customFormat="1" ht="12.75">
      <c r="H3326" s="57"/>
      <c r="L3326" s="57"/>
    </row>
    <row r="3327" spans="8:12" s="58" customFormat="1" ht="12.75">
      <c r="H3327" s="57"/>
      <c r="L3327" s="57"/>
    </row>
    <row r="3328" spans="8:12" s="58" customFormat="1" ht="12.75">
      <c r="H3328" s="57"/>
      <c r="L3328" s="57"/>
    </row>
    <row r="3329" spans="8:12" s="58" customFormat="1" ht="12.75">
      <c r="H3329" s="57"/>
      <c r="L3329" s="57"/>
    </row>
    <row r="3330" spans="8:12" s="58" customFormat="1" ht="12.75">
      <c r="H3330" s="57"/>
      <c r="L3330" s="57"/>
    </row>
    <row r="3331" spans="8:12" s="58" customFormat="1" ht="12.75">
      <c r="H3331" s="57"/>
      <c r="L3331" s="57"/>
    </row>
    <row r="3332" spans="8:12" s="58" customFormat="1" ht="12.75">
      <c r="H3332" s="57"/>
      <c r="L3332" s="57"/>
    </row>
    <row r="3333" spans="8:12" s="58" customFormat="1" ht="12.75">
      <c r="H3333" s="57"/>
      <c r="L3333" s="57"/>
    </row>
    <row r="3334" spans="8:12" s="58" customFormat="1" ht="12.75">
      <c r="H3334" s="57"/>
      <c r="L3334" s="57"/>
    </row>
    <row r="3335" spans="8:12" s="58" customFormat="1" ht="12.75">
      <c r="H3335" s="57"/>
      <c r="L3335" s="57"/>
    </row>
    <row r="3336" spans="8:12" s="58" customFormat="1" ht="12.75">
      <c r="H3336" s="57"/>
      <c r="L3336" s="57"/>
    </row>
    <row r="3337" spans="8:12" s="58" customFormat="1" ht="12.75">
      <c r="H3337" s="57"/>
      <c r="L3337" s="57"/>
    </row>
    <row r="3338" spans="8:12" s="58" customFormat="1" ht="12.75">
      <c r="H3338" s="57"/>
      <c r="L3338" s="57"/>
    </row>
    <row r="3339" spans="8:12" s="58" customFormat="1" ht="12.75">
      <c r="H3339" s="57"/>
      <c r="L3339" s="57"/>
    </row>
    <row r="3340" spans="8:12" s="58" customFormat="1" ht="12.75">
      <c r="H3340" s="57"/>
      <c r="L3340" s="57"/>
    </row>
    <row r="3341" spans="8:12" s="58" customFormat="1" ht="12.75">
      <c r="H3341" s="57"/>
      <c r="L3341" s="57"/>
    </row>
    <row r="3342" spans="8:12" s="58" customFormat="1" ht="12.75">
      <c r="H3342" s="57"/>
      <c r="L3342" s="57"/>
    </row>
    <row r="3343" spans="8:12" s="58" customFormat="1" ht="12.75">
      <c r="H3343" s="57"/>
      <c r="L3343" s="57"/>
    </row>
    <row r="3344" spans="8:12" s="58" customFormat="1" ht="12.75">
      <c r="H3344" s="57"/>
      <c r="L3344" s="57"/>
    </row>
    <row r="3345" spans="8:12" s="58" customFormat="1" ht="12.75">
      <c r="H3345" s="57"/>
      <c r="L3345" s="57"/>
    </row>
    <row r="3346" spans="8:12" s="58" customFormat="1" ht="12.75">
      <c r="H3346" s="57"/>
      <c r="L3346" s="57"/>
    </row>
    <row r="3347" spans="8:12" s="58" customFormat="1" ht="12.75">
      <c r="H3347" s="57"/>
      <c r="L3347" s="57"/>
    </row>
    <row r="3348" spans="8:12" s="58" customFormat="1" ht="12.75">
      <c r="H3348" s="57"/>
      <c r="L3348" s="57"/>
    </row>
    <row r="3349" spans="8:12" s="58" customFormat="1" ht="12.75">
      <c r="H3349" s="57"/>
      <c r="L3349" s="57"/>
    </row>
    <row r="3350" spans="8:12" s="58" customFormat="1" ht="12.75">
      <c r="H3350" s="57"/>
      <c r="L3350" s="57"/>
    </row>
    <row r="3351" spans="8:12" s="58" customFormat="1" ht="12.75">
      <c r="H3351" s="57"/>
      <c r="L3351" s="57"/>
    </row>
    <row r="3352" spans="8:12" s="58" customFormat="1" ht="12.75">
      <c r="H3352" s="57"/>
      <c r="L3352" s="57"/>
    </row>
    <row r="3353" spans="8:12" s="58" customFormat="1" ht="12.75">
      <c r="H3353" s="57"/>
      <c r="L3353" s="57"/>
    </row>
    <row r="3354" spans="8:12" s="58" customFormat="1" ht="12.75">
      <c r="H3354" s="57"/>
      <c r="L3354" s="57"/>
    </row>
    <row r="3355" spans="8:12" s="58" customFormat="1" ht="12.75">
      <c r="H3355" s="57"/>
      <c r="L3355" s="57"/>
    </row>
    <row r="3356" spans="8:12" s="58" customFormat="1" ht="12.75">
      <c r="H3356" s="57"/>
      <c r="L3356" s="57"/>
    </row>
    <row r="3357" spans="8:12" s="58" customFormat="1" ht="12.75">
      <c r="H3357" s="57"/>
      <c r="L3357" s="57"/>
    </row>
    <row r="3358" spans="8:12" s="58" customFormat="1" ht="12.75">
      <c r="H3358" s="57"/>
      <c r="L3358" s="57"/>
    </row>
    <row r="3359" spans="8:12" s="58" customFormat="1" ht="12.75">
      <c r="H3359" s="57"/>
      <c r="L3359" s="57"/>
    </row>
    <row r="3360" spans="8:12" s="58" customFormat="1" ht="12.75">
      <c r="H3360" s="57"/>
      <c r="L3360" s="57"/>
    </row>
    <row r="3361" spans="8:12" s="58" customFormat="1" ht="12.75">
      <c r="H3361" s="57"/>
      <c r="L3361" s="57"/>
    </row>
    <row r="3362" spans="8:12" s="58" customFormat="1" ht="12.75">
      <c r="H3362" s="57"/>
      <c r="L3362" s="57"/>
    </row>
    <row r="3363" spans="8:12" s="58" customFormat="1" ht="12.75">
      <c r="H3363" s="57"/>
      <c r="L3363" s="57"/>
    </row>
    <row r="3364" spans="8:12" s="58" customFormat="1" ht="12.75">
      <c r="H3364" s="57"/>
      <c r="L3364" s="57"/>
    </row>
    <row r="3365" spans="8:12" s="58" customFormat="1" ht="12.75">
      <c r="H3365" s="57"/>
      <c r="L3365" s="57"/>
    </row>
    <row r="3366" spans="8:12" s="58" customFormat="1" ht="12.75">
      <c r="H3366" s="57"/>
      <c r="L3366" s="57"/>
    </row>
    <row r="3367" spans="8:12" s="58" customFormat="1" ht="12.75">
      <c r="H3367" s="57"/>
      <c r="L3367" s="57"/>
    </row>
    <row r="3368" spans="8:12" s="58" customFormat="1" ht="12.75">
      <c r="H3368" s="57"/>
      <c r="L3368" s="57"/>
    </row>
    <row r="3369" spans="8:12" s="58" customFormat="1" ht="12.75">
      <c r="H3369" s="57"/>
      <c r="L3369" s="57"/>
    </row>
    <row r="3370" spans="8:12" s="58" customFormat="1" ht="12.75">
      <c r="H3370" s="57"/>
      <c r="L3370" s="57"/>
    </row>
    <row r="3371" spans="8:12" s="58" customFormat="1" ht="12.75">
      <c r="H3371" s="57"/>
      <c r="L3371" s="57"/>
    </row>
    <row r="3372" spans="8:12" s="58" customFormat="1" ht="12.75">
      <c r="H3372" s="57"/>
      <c r="L3372" s="57"/>
    </row>
    <row r="3373" spans="8:12" s="58" customFormat="1" ht="12.75">
      <c r="H3373" s="57"/>
      <c r="L3373" s="57"/>
    </row>
    <row r="3374" spans="8:12" s="58" customFormat="1" ht="12.75">
      <c r="H3374" s="57"/>
      <c r="L3374" s="57"/>
    </row>
    <row r="3375" spans="8:12" s="58" customFormat="1" ht="12.75">
      <c r="H3375" s="57"/>
      <c r="L3375" s="57"/>
    </row>
    <row r="3376" spans="8:12" s="58" customFormat="1" ht="12.75">
      <c r="H3376" s="57"/>
      <c r="L3376" s="57"/>
    </row>
    <row r="3377" spans="8:12" s="58" customFormat="1" ht="12.75">
      <c r="H3377" s="57"/>
      <c r="L3377" s="57"/>
    </row>
    <row r="3378" spans="8:12" s="58" customFormat="1" ht="12.75">
      <c r="H3378" s="57"/>
      <c r="L3378" s="57"/>
    </row>
    <row r="3379" spans="8:12" s="58" customFormat="1" ht="12.75">
      <c r="H3379" s="57"/>
      <c r="L3379" s="57"/>
    </row>
    <row r="3380" spans="8:12" s="58" customFormat="1" ht="12.75">
      <c r="H3380" s="57"/>
      <c r="L3380" s="57"/>
    </row>
    <row r="3381" spans="8:12" s="58" customFormat="1" ht="12.75">
      <c r="H3381" s="57"/>
      <c r="L3381" s="57"/>
    </row>
    <row r="3382" spans="8:12" s="58" customFormat="1" ht="12.75">
      <c r="H3382" s="57"/>
      <c r="L3382" s="57"/>
    </row>
    <row r="3383" spans="8:12" s="58" customFormat="1" ht="12.75">
      <c r="H3383" s="57"/>
      <c r="L3383" s="57"/>
    </row>
    <row r="3384" spans="8:12" s="58" customFormat="1" ht="12.75">
      <c r="H3384" s="57"/>
      <c r="L3384" s="57"/>
    </row>
    <row r="3385" spans="8:12" s="58" customFormat="1" ht="12.75">
      <c r="H3385" s="57"/>
      <c r="L3385" s="57"/>
    </row>
    <row r="3386" spans="8:12" s="58" customFormat="1" ht="12.75">
      <c r="H3386" s="57"/>
      <c r="L3386" s="57"/>
    </row>
    <row r="3387" spans="8:12" s="58" customFormat="1" ht="12.75">
      <c r="H3387" s="57"/>
      <c r="L3387" s="57"/>
    </row>
    <row r="3388" spans="8:12" s="58" customFormat="1" ht="12.75">
      <c r="H3388" s="57"/>
      <c r="L3388" s="57"/>
    </row>
    <row r="3389" spans="8:12" s="58" customFormat="1" ht="12.75">
      <c r="H3389" s="57"/>
      <c r="L3389" s="57"/>
    </row>
    <row r="3390" spans="8:12" s="58" customFormat="1" ht="12.75">
      <c r="H3390" s="57"/>
      <c r="L3390" s="57"/>
    </row>
    <row r="3391" spans="8:12" s="58" customFormat="1" ht="12.75">
      <c r="H3391" s="57"/>
      <c r="L3391" s="57"/>
    </row>
    <row r="3392" spans="8:12" s="58" customFormat="1" ht="12.75">
      <c r="H3392" s="57"/>
      <c r="L3392" s="57"/>
    </row>
    <row r="3393" spans="8:12" s="58" customFormat="1" ht="12.75">
      <c r="H3393" s="57"/>
      <c r="L3393" s="57"/>
    </row>
    <row r="3394" spans="8:12" s="58" customFormat="1" ht="12.75">
      <c r="H3394" s="57"/>
      <c r="L3394" s="57"/>
    </row>
    <row r="3395" spans="8:12" s="58" customFormat="1" ht="12.75">
      <c r="H3395" s="57"/>
      <c r="L3395" s="57"/>
    </row>
    <row r="3396" spans="8:12" s="58" customFormat="1" ht="12.75">
      <c r="H3396" s="57"/>
      <c r="L3396" s="57"/>
    </row>
    <row r="3397" spans="8:12" s="58" customFormat="1" ht="12.75">
      <c r="H3397" s="57"/>
      <c r="L3397" s="57"/>
    </row>
    <row r="3398" spans="8:12" s="58" customFormat="1" ht="12.75">
      <c r="H3398" s="57"/>
      <c r="L3398" s="57"/>
    </row>
    <row r="3399" spans="8:12" s="58" customFormat="1" ht="12.75">
      <c r="H3399" s="57"/>
      <c r="L3399" s="57"/>
    </row>
    <row r="3400" spans="8:12" s="58" customFormat="1" ht="12.75">
      <c r="H3400" s="57"/>
      <c r="L3400" s="57"/>
    </row>
    <row r="3401" spans="8:12" s="58" customFormat="1" ht="12.75">
      <c r="H3401" s="57"/>
      <c r="L3401" s="57"/>
    </row>
    <row r="3402" spans="8:12" s="58" customFormat="1" ht="12.75">
      <c r="H3402" s="57"/>
      <c r="L3402" s="57"/>
    </row>
    <row r="3403" spans="8:12" s="58" customFormat="1" ht="12.75">
      <c r="H3403" s="57"/>
      <c r="L3403" s="57"/>
    </row>
    <row r="3404" spans="8:12" s="58" customFormat="1" ht="12.75">
      <c r="H3404" s="57"/>
      <c r="L3404" s="57"/>
    </row>
    <row r="3405" spans="8:12" s="58" customFormat="1" ht="12.75">
      <c r="H3405" s="57"/>
      <c r="L3405" s="57"/>
    </row>
    <row r="3406" spans="8:12" s="58" customFormat="1" ht="12.75">
      <c r="H3406" s="57"/>
      <c r="L3406" s="57"/>
    </row>
    <row r="3407" spans="8:12" s="58" customFormat="1" ht="12.75">
      <c r="H3407" s="57"/>
      <c r="L3407" s="57"/>
    </row>
    <row r="3408" spans="8:12" s="58" customFormat="1" ht="12.75">
      <c r="H3408" s="57"/>
      <c r="L3408" s="57"/>
    </row>
    <row r="3409" spans="8:12" s="58" customFormat="1" ht="12.75">
      <c r="H3409" s="57"/>
      <c r="L3409" s="57"/>
    </row>
    <row r="3410" spans="8:12" s="58" customFormat="1" ht="12.75">
      <c r="H3410" s="57"/>
      <c r="L3410" s="57"/>
    </row>
    <row r="3411" spans="8:12" s="58" customFormat="1" ht="12.75">
      <c r="H3411" s="57"/>
      <c r="L3411" s="57"/>
    </row>
    <row r="3412" spans="8:12" s="58" customFormat="1" ht="12.75">
      <c r="H3412" s="57"/>
      <c r="L3412" s="57"/>
    </row>
    <row r="3413" spans="8:12" s="58" customFormat="1" ht="12.75">
      <c r="H3413" s="57"/>
      <c r="L3413" s="57"/>
    </row>
    <row r="3414" spans="8:12" s="58" customFormat="1" ht="12.75">
      <c r="H3414" s="57"/>
      <c r="L3414" s="57"/>
    </row>
    <row r="3415" spans="8:12" s="58" customFormat="1" ht="12.75">
      <c r="H3415" s="57"/>
      <c r="L3415" s="57"/>
    </row>
    <row r="3416" spans="8:12" s="58" customFormat="1" ht="12.75">
      <c r="H3416" s="57"/>
      <c r="L3416" s="57"/>
    </row>
    <row r="3417" spans="8:12" s="58" customFormat="1" ht="12.75">
      <c r="H3417" s="57"/>
      <c r="L3417" s="57"/>
    </row>
    <row r="3418" spans="8:12" s="58" customFormat="1" ht="12.75">
      <c r="H3418" s="57"/>
      <c r="L3418" s="57"/>
    </row>
    <row r="3419" spans="8:12" s="58" customFormat="1" ht="12.75">
      <c r="H3419" s="57"/>
      <c r="L3419" s="57"/>
    </row>
    <row r="3420" spans="8:12" s="58" customFormat="1" ht="12.75">
      <c r="H3420" s="57"/>
      <c r="L3420" s="57"/>
    </row>
    <row r="3421" spans="8:12" s="58" customFormat="1" ht="12.75">
      <c r="H3421" s="57"/>
      <c r="L3421" s="57"/>
    </row>
    <row r="3422" spans="8:12" s="58" customFormat="1" ht="12.75">
      <c r="H3422" s="57"/>
      <c r="L3422" s="57"/>
    </row>
    <row r="3423" spans="8:12" s="58" customFormat="1" ht="12.75">
      <c r="H3423" s="57"/>
      <c r="L3423" s="57"/>
    </row>
    <row r="3424" spans="8:12" s="58" customFormat="1" ht="12.75">
      <c r="H3424" s="57"/>
      <c r="L3424" s="57"/>
    </row>
    <row r="3425" spans="8:12" s="58" customFormat="1" ht="12.75">
      <c r="H3425" s="57"/>
      <c r="L3425" s="57"/>
    </row>
    <row r="3426" spans="8:12" s="58" customFormat="1" ht="12.75">
      <c r="H3426" s="57"/>
      <c r="L3426" s="57"/>
    </row>
    <row r="3427" spans="8:12" s="58" customFormat="1" ht="12.75">
      <c r="H3427" s="57"/>
      <c r="L3427" s="57"/>
    </row>
    <row r="3428" spans="8:12" s="58" customFormat="1" ht="12.75">
      <c r="H3428" s="57"/>
      <c r="L3428" s="57"/>
    </row>
    <row r="3429" spans="8:12" s="58" customFormat="1" ht="12.75">
      <c r="H3429" s="57"/>
      <c r="L3429" s="57"/>
    </row>
    <row r="3430" spans="8:12" s="58" customFormat="1" ht="12.75">
      <c r="H3430" s="57"/>
      <c r="L3430" s="57"/>
    </row>
    <row r="3431" spans="8:12" s="58" customFormat="1" ht="12.75">
      <c r="H3431" s="57"/>
      <c r="L3431" s="57"/>
    </row>
    <row r="3432" spans="8:12" s="58" customFormat="1" ht="12.75">
      <c r="H3432" s="57"/>
      <c r="L3432" s="57"/>
    </row>
    <row r="3433" spans="8:12" s="58" customFormat="1" ht="12.75">
      <c r="H3433" s="57"/>
      <c r="L3433" s="57"/>
    </row>
    <row r="3434" spans="8:12" s="58" customFormat="1" ht="12.75">
      <c r="H3434" s="57"/>
      <c r="L3434" s="57"/>
    </row>
    <row r="3435" spans="8:12" s="58" customFormat="1" ht="12.75">
      <c r="H3435" s="57"/>
      <c r="L3435" s="57"/>
    </row>
    <row r="3436" spans="8:12" s="58" customFormat="1" ht="12.75">
      <c r="H3436" s="57"/>
      <c r="L3436" s="57"/>
    </row>
    <row r="3437" spans="8:12" s="58" customFormat="1" ht="12.75">
      <c r="H3437" s="57"/>
      <c r="L3437" s="57"/>
    </row>
    <row r="3438" spans="8:12" s="58" customFormat="1" ht="12.75">
      <c r="H3438" s="57"/>
      <c r="L3438" s="57"/>
    </row>
    <row r="3439" spans="8:12" s="58" customFormat="1" ht="12.75">
      <c r="H3439" s="57"/>
      <c r="L3439" s="57"/>
    </row>
    <row r="3440" spans="8:12" s="58" customFormat="1" ht="12.75">
      <c r="H3440" s="57"/>
      <c r="L3440" s="57"/>
    </row>
    <row r="3441" spans="8:12" s="58" customFormat="1" ht="12.75">
      <c r="H3441" s="57"/>
      <c r="L3441" s="57"/>
    </row>
    <row r="3442" spans="8:12" s="58" customFormat="1" ht="12.75">
      <c r="H3442" s="57"/>
      <c r="L3442" s="57"/>
    </row>
    <row r="3443" spans="8:12" s="58" customFormat="1" ht="12.75">
      <c r="H3443" s="57"/>
      <c r="L3443" s="57"/>
    </row>
    <row r="3444" spans="8:12" s="58" customFormat="1" ht="12.75">
      <c r="H3444" s="57"/>
      <c r="L3444" s="57"/>
    </row>
    <row r="3445" spans="8:12" s="58" customFormat="1" ht="12.75">
      <c r="H3445" s="57"/>
      <c r="L3445" s="57"/>
    </row>
    <row r="3446" spans="8:12" s="58" customFormat="1" ht="12.75">
      <c r="H3446" s="57"/>
      <c r="L3446" s="57"/>
    </row>
    <row r="3447" spans="8:12" s="58" customFormat="1" ht="12.75">
      <c r="H3447" s="57"/>
      <c r="L3447" s="57"/>
    </row>
    <row r="3448" spans="8:12" s="58" customFormat="1" ht="12.75">
      <c r="H3448" s="57"/>
      <c r="L3448" s="57"/>
    </row>
    <row r="3449" spans="8:12" s="58" customFormat="1" ht="12.75">
      <c r="H3449" s="57"/>
      <c r="L3449" s="57"/>
    </row>
    <row r="3450" spans="8:12" s="58" customFormat="1" ht="12.75">
      <c r="H3450" s="57"/>
      <c r="L3450" s="57"/>
    </row>
    <row r="3451" spans="8:12" s="58" customFormat="1" ht="12.75">
      <c r="H3451" s="57"/>
      <c r="L3451" s="57"/>
    </row>
    <row r="3452" spans="8:12" s="58" customFormat="1" ht="12.75">
      <c r="H3452" s="57"/>
      <c r="L3452" s="57"/>
    </row>
    <row r="3453" spans="8:12" s="58" customFormat="1" ht="12.75">
      <c r="H3453" s="57"/>
      <c r="L3453" s="57"/>
    </row>
    <row r="3454" spans="8:12" s="58" customFormat="1" ht="12.75">
      <c r="H3454" s="57"/>
      <c r="L3454" s="57"/>
    </row>
    <row r="3455" spans="8:12" s="58" customFormat="1" ht="12.75">
      <c r="H3455" s="57"/>
      <c r="L3455" s="57"/>
    </row>
    <row r="3456" spans="8:12" s="58" customFormat="1" ht="12.75">
      <c r="H3456" s="57"/>
      <c r="L3456" s="57"/>
    </row>
    <row r="3457" spans="8:12" s="58" customFormat="1" ht="12.75">
      <c r="H3457" s="57"/>
      <c r="L3457" s="57"/>
    </row>
    <row r="3458" spans="8:12" s="58" customFormat="1" ht="12.75">
      <c r="H3458" s="57"/>
      <c r="L3458" s="57"/>
    </row>
    <row r="3459" spans="8:12" s="58" customFormat="1" ht="12.75">
      <c r="H3459" s="57"/>
      <c r="L3459" s="57"/>
    </row>
    <row r="3460" spans="8:12" s="58" customFormat="1" ht="12.75">
      <c r="H3460" s="57"/>
      <c r="L3460" s="57"/>
    </row>
    <row r="3461" spans="8:12" s="58" customFormat="1" ht="12.75">
      <c r="H3461" s="57"/>
      <c r="L3461" s="57"/>
    </row>
    <row r="3462" spans="8:12" s="58" customFormat="1" ht="12.75">
      <c r="H3462" s="57"/>
      <c r="L3462" s="57"/>
    </row>
    <row r="3463" spans="8:12" s="58" customFormat="1" ht="12.75">
      <c r="H3463" s="57"/>
      <c r="L3463" s="57"/>
    </row>
    <row r="3464" spans="8:12" s="58" customFormat="1" ht="12.75">
      <c r="H3464" s="57"/>
      <c r="L3464" s="57"/>
    </row>
    <row r="3465" spans="8:12" s="58" customFormat="1" ht="12.75">
      <c r="H3465" s="57"/>
      <c r="L3465" s="57"/>
    </row>
    <row r="3466" spans="8:12" s="58" customFormat="1" ht="12.75">
      <c r="H3466" s="57"/>
      <c r="L3466" s="57"/>
    </row>
    <row r="3467" spans="8:12" s="58" customFormat="1" ht="12.75">
      <c r="H3467" s="57"/>
      <c r="L3467" s="57"/>
    </row>
    <row r="3468" spans="8:12" s="58" customFormat="1" ht="12.75">
      <c r="H3468" s="57"/>
      <c r="L3468" s="57"/>
    </row>
    <row r="3469" spans="8:12" s="58" customFormat="1" ht="12.75">
      <c r="H3469" s="57"/>
      <c r="L3469" s="57"/>
    </row>
    <row r="3470" spans="8:12" s="58" customFormat="1" ht="12.75">
      <c r="H3470" s="57"/>
      <c r="L3470" s="57"/>
    </row>
    <row r="3471" spans="8:12" s="58" customFormat="1" ht="12.75">
      <c r="H3471" s="57"/>
      <c r="L3471" s="57"/>
    </row>
    <row r="3472" spans="8:12" s="58" customFormat="1" ht="12.75">
      <c r="H3472" s="57"/>
      <c r="L3472" s="57"/>
    </row>
    <row r="3473" spans="8:12" s="58" customFormat="1" ht="12.75">
      <c r="H3473" s="57"/>
      <c r="L3473" s="57"/>
    </row>
    <row r="3474" spans="8:12" s="58" customFormat="1" ht="12.75">
      <c r="H3474" s="57"/>
      <c r="L3474" s="57"/>
    </row>
    <row r="3475" spans="8:12" s="58" customFormat="1" ht="12.75">
      <c r="H3475" s="57"/>
      <c r="L3475" s="57"/>
    </row>
    <row r="3476" spans="8:12" s="58" customFormat="1" ht="12.75">
      <c r="H3476" s="57"/>
      <c r="L3476" s="57"/>
    </row>
    <row r="3477" spans="8:12" s="58" customFormat="1" ht="12.75">
      <c r="H3477" s="57"/>
      <c r="L3477" s="57"/>
    </row>
    <row r="3478" spans="8:12" s="58" customFormat="1" ht="12.75">
      <c r="H3478" s="57"/>
      <c r="L3478" s="57"/>
    </row>
    <row r="3479" spans="8:12" s="58" customFormat="1" ht="12.75">
      <c r="H3479" s="57"/>
      <c r="L3479" s="57"/>
    </row>
    <row r="3480" spans="8:12" s="58" customFormat="1" ht="12.75">
      <c r="H3480" s="57"/>
      <c r="L3480" s="57"/>
    </row>
    <row r="3481" spans="8:12" s="58" customFormat="1" ht="12.75">
      <c r="H3481" s="57"/>
      <c r="L3481" s="57"/>
    </row>
    <row r="3482" spans="8:12" s="58" customFormat="1" ht="12.75">
      <c r="H3482" s="57"/>
      <c r="L3482" s="57"/>
    </row>
    <row r="3483" spans="8:12" s="58" customFormat="1" ht="12.75">
      <c r="H3483" s="57"/>
      <c r="L3483" s="57"/>
    </row>
    <row r="3484" spans="8:12" s="58" customFormat="1" ht="12.75">
      <c r="H3484" s="57"/>
      <c r="L3484" s="57"/>
    </row>
    <row r="3485" spans="8:12" s="58" customFormat="1" ht="12.75">
      <c r="H3485" s="57"/>
      <c r="L3485" s="57"/>
    </row>
    <row r="3486" spans="8:12" s="58" customFormat="1" ht="12.75">
      <c r="H3486" s="57"/>
      <c r="L3486" s="57"/>
    </row>
    <row r="3487" spans="8:12" s="58" customFormat="1" ht="12.75">
      <c r="H3487" s="57"/>
      <c r="L3487" s="57"/>
    </row>
    <row r="3488" spans="8:12" s="58" customFormat="1" ht="12.75">
      <c r="H3488" s="57"/>
      <c r="L3488" s="57"/>
    </row>
    <row r="3489" spans="8:12" s="58" customFormat="1" ht="12.75">
      <c r="H3489" s="57"/>
      <c r="L3489" s="57"/>
    </row>
    <row r="3490" spans="8:12" s="58" customFormat="1" ht="12.75">
      <c r="H3490" s="57"/>
      <c r="L3490" s="57"/>
    </row>
    <row r="3491" spans="8:12" s="58" customFormat="1" ht="12.75">
      <c r="H3491" s="57"/>
      <c r="L3491" s="57"/>
    </row>
    <row r="3492" spans="8:12" s="58" customFormat="1" ht="12.75">
      <c r="H3492" s="57"/>
      <c r="L3492" s="57"/>
    </row>
    <row r="3493" spans="8:12" s="58" customFormat="1" ht="12.75">
      <c r="H3493" s="57"/>
      <c r="L3493" s="57"/>
    </row>
    <row r="3494" spans="8:12" s="58" customFormat="1" ht="12.75">
      <c r="H3494" s="57"/>
      <c r="L3494" s="57"/>
    </row>
    <row r="3495" spans="8:12" s="58" customFormat="1" ht="12.75">
      <c r="H3495" s="57"/>
      <c r="L3495" s="57"/>
    </row>
    <row r="3496" spans="8:12" s="58" customFormat="1" ht="12.75">
      <c r="H3496" s="57"/>
      <c r="L3496" s="57"/>
    </row>
    <row r="3497" spans="8:12" s="58" customFormat="1" ht="12.75">
      <c r="H3497" s="57"/>
      <c r="L3497" s="57"/>
    </row>
    <row r="3498" spans="8:12" s="58" customFormat="1" ht="12.75">
      <c r="H3498" s="57"/>
      <c r="L3498" s="57"/>
    </row>
    <row r="3499" spans="8:12" s="58" customFormat="1" ht="12.75">
      <c r="H3499" s="57"/>
      <c r="L3499" s="57"/>
    </row>
    <row r="3500" spans="8:12" s="58" customFormat="1" ht="12.75">
      <c r="H3500" s="57"/>
      <c r="L3500" s="57"/>
    </row>
    <row r="3501" spans="8:12" s="58" customFormat="1" ht="12.75">
      <c r="H3501" s="57"/>
      <c r="L3501" s="57"/>
    </row>
    <row r="3502" spans="8:12" s="58" customFormat="1" ht="12.75">
      <c r="H3502" s="57"/>
      <c r="L3502" s="57"/>
    </row>
    <row r="3503" spans="8:12" s="58" customFormat="1" ht="12.75">
      <c r="H3503" s="57"/>
      <c r="L3503" s="57"/>
    </row>
    <row r="3504" spans="8:12" s="58" customFormat="1" ht="12.75">
      <c r="H3504" s="57"/>
      <c r="L3504" s="57"/>
    </row>
    <row r="3505" spans="8:12" s="58" customFormat="1" ht="12.75">
      <c r="H3505" s="57"/>
      <c r="L3505" s="57"/>
    </row>
    <row r="3506" spans="8:12" s="58" customFormat="1" ht="12.75">
      <c r="H3506" s="57"/>
      <c r="L3506" s="57"/>
    </row>
    <row r="3507" spans="8:12" s="58" customFormat="1" ht="12.75">
      <c r="H3507" s="57"/>
      <c r="L3507" s="57"/>
    </row>
    <row r="3508" spans="8:12" s="58" customFormat="1" ht="12.75">
      <c r="H3508" s="57"/>
      <c r="L3508" s="57"/>
    </row>
    <row r="3509" spans="8:12" s="58" customFormat="1" ht="12.75">
      <c r="H3509" s="57"/>
      <c r="L3509" s="57"/>
    </row>
    <row r="3510" spans="8:12" s="58" customFormat="1" ht="12.75">
      <c r="H3510" s="57"/>
      <c r="L3510" s="57"/>
    </row>
    <row r="3511" spans="8:12" s="58" customFormat="1" ht="12.75">
      <c r="H3511" s="57"/>
      <c r="L3511" s="57"/>
    </row>
    <row r="3512" spans="8:12" s="58" customFormat="1" ht="12.75">
      <c r="H3512" s="57"/>
      <c r="L3512" s="57"/>
    </row>
    <row r="3513" spans="8:12" s="58" customFormat="1" ht="12.75">
      <c r="H3513" s="57"/>
      <c r="L3513" s="57"/>
    </row>
    <row r="3514" spans="8:12" s="58" customFormat="1" ht="12.75">
      <c r="H3514" s="57"/>
      <c r="L3514" s="57"/>
    </row>
    <row r="3515" spans="8:12" s="58" customFormat="1" ht="12.75">
      <c r="H3515" s="57"/>
      <c r="L3515" s="57"/>
    </row>
    <row r="3516" spans="8:12" s="58" customFormat="1" ht="12.75">
      <c r="H3516" s="57"/>
      <c r="L3516" s="57"/>
    </row>
    <row r="3517" spans="8:12" s="58" customFormat="1" ht="12.75">
      <c r="H3517" s="57"/>
      <c r="L3517" s="57"/>
    </row>
    <row r="3518" spans="8:12" s="58" customFormat="1" ht="12.75">
      <c r="H3518" s="57"/>
      <c r="L3518" s="57"/>
    </row>
    <row r="3519" spans="8:12" s="58" customFormat="1" ht="12.75">
      <c r="H3519" s="57"/>
      <c r="L3519" s="57"/>
    </row>
    <row r="3520" spans="8:12" s="58" customFormat="1" ht="12.75">
      <c r="H3520" s="57"/>
      <c r="L3520" s="57"/>
    </row>
    <row r="3521" spans="8:12" s="58" customFormat="1" ht="12.75">
      <c r="H3521" s="57"/>
      <c r="L3521" s="57"/>
    </row>
    <row r="3522" spans="8:12" s="58" customFormat="1" ht="12.75">
      <c r="H3522" s="57"/>
      <c r="L3522" s="57"/>
    </row>
    <row r="3523" spans="8:12" s="58" customFormat="1" ht="12.75">
      <c r="H3523" s="57"/>
      <c r="L3523" s="57"/>
    </row>
    <row r="3524" spans="8:12" s="58" customFormat="1" ht="12.75">
      <c r="H3524" s="57"/>
      <c r="L3524" s="57"/>
    </row>
    <row r="3525" spans="8:12" s="58" customFormat="1" ht="12.75">
      <c r="H3525" s="57"/>
      <c r="L3525" s="57"/>
    </row>
    <row r="3526" spans="8:12" s="58" customFormat="1" ht="12.75">
      <c r="H3526" s="57"/>
      <c r="L3526" s="57"/>
    </row>
    <row r="3527" spans="8:12" s="58" customFormat="1" ht="12.75">
      <c r="H3527" s="57"/>
      <c r="L3527" s="57"/>
    </row>
    <row r="3528" spans="8:12" s="58" customFormat="1" ht="12.75">
      <c r="H3528" s="57"/>
      <c r="L3528" s="57"/>
    </row>
    <row r="3529" spans="8:12" s="58" customFormat="1" ht="12.75">
      <c r="H3529" s="57"/>
      <c r="L3529" s="57"/>
    </row>
    <row r="3530" spans="8:12" s="58" customFormat="1" ht="12.75">
      <c r="H3530" s="57"/>
      <c r="L3530" s="57"/>
    </row>
    <row r="3531" spans="8:12" s="58" customFormat="1" ht="12.75">
      <c r="H3531" s="57"/>
      <c r="L3531" s="57"/>
    </row>
    <row r="3532" spans="8:12" s="58" customFormat="1" ht="12.75">
      <c r="H3532" s="57"/>
      <c r="L3532" s="57"/>
    </row>
    <row r="3533" spans="8:12" s="58" customFormat="1" ht="12.75">
      <c r="H3533" s="57"/>
      <c r="L3533" s="57"/>
    </row>
    <row r="3534" spans="8:12" s="58" customFormat="1" ht="12.75">
      <c r="H3534" s="57"/>
      <c r="L3534" s="57"/>
    </row>
    <row r="3535" spans="8:12" s="58" customFormat="1" ht="12.75">
      <c r="H3535" s="57"/>
      <c r="L3535" s="57"/>
    </row>
    <row r="3536" spans="8:12" s="58" customFormat="1" ht="12.75">
      <c r="H3536" s="57"/>
      <c r="L3536" s="57"/>
    </row>
    <row r="3537" spans="8:12" s="58" customFormat="1" ht="12.75">
      <c r="H3537" s="57"/>
      <c r="L3537" s="57"/>
    </row>
    <row r="3538" spans="8:12" s="58" customFormat="1" ht="12.75">
      <c r="H3538" s="57"/>
      <c r="L3538" s="57"/>
    </row>
    <row r="3539" spans="8:12" s="58" customFormat="1" ht="12.75">
      <c r="H3539" s="57"/>
      <c r="L3539" s="57"/>
    </row>
    <row r="3540" spans="8:12" s="58" customFormat="1" ht="12.75">
      <c r="H3540" s="57"/>
      <c r="L3540" s="57"/>
    </row>
    <row r="3541" spans="8:12" s="58" customFormat="1" ht="12.75">
      <c r="H3541" s="57"/>
      <c r="L3541" s="57"/>
    </row>
    <row r="3542" spans="8:12" s="58" customFormat="1" ht="12.75">
      <c r="H3542" s="57"/>
      <c r="L3542" s="57"/>
    </row>
    <row r="3543" spans="8:12" s="58" customFormat="1" ht="12.75">
      <c r="H3543" s="57"/>
      <c r="L3543" s="57"/>
    </row>
    <row r="3544" spans="8:12" s="58" customFormat="1" ht="12.75">
      <c r="H3544" s="57"/>
      <c r="L3544" s="57"/>
    </row>
    <row r="3545" spans="8:12" s="58" customFormat="1" ht="12.75">
      <c r="H3545" s="57"/>
      <c r="L3545" s="57"/>
    </row>
    <row r="3546" spans="8:12" s="58" customFormat="1" ht="12.75">
      <c r="H3546" s="57"/>
      <c r="L3546" s="57"/>
    </row>
    <row r="3547" spans="8:12" s="58" customFormat="1" ht="12.75">
      <c r="H3547" s="57"/>
      <c r="L3547" s="57"/>
    </row>
    <row r="3548" spans="8:12" s="58" customFormat="1" ht="12.75">
      <c r="H3548" s="57"/>
      <c r="L3548" s="57"/>
    </row>
    <row r="3549" spans="8:12" s="58" customFormat="1" ht="12.75">
      <c r="H3549" s="57"/>
      <c r="L3549" s="57"/>
    </row>
    <row r="3550" spans="8:12" s="58" customFormat="1" ht="12.75">
      <c r="H3550" s="57"/>
      <c r="L3550" s="57"/>
    </row>
    <row r="3551" spans="8:12" s="58" customFormat="1" ht="12.75">
      <c r="H3551" s="57"/>
      <c r="L3551" s="57"/>
    </row>
    <row r="3552" spans="8:12" s="58" customFormat="1" ht="12.75">
      <c r="H3552" s="57"/>
      <c r="L3552" s="57"/>
    </row>
    <row r="3553" spans="8:12" s="58" customFormat="1" ht="12.75">
      <c r="H3553" s="57"/>
      <c r="L3553" s="57"/>
    </row>
    <row r="3554" spans="8:12" s="58" customFormat="1" ht="12.75">
      <c r="H3554" s="57"/>
      <c r="L3554" s="57"/>
    </row>
    <row r="3555" spans="8:12" s="58" customFormat="1" ht="12.75">
      <c r="H3555" s="57"/>
      <c r="L3555" s="57"/>
    </row>
    <row r="3556" spans="8:12" s="58" customFormat="1" ht="12.75">
      <c r="H3556" s="57"/>
      <c r="L3556" s="57"/>
    </row>
    <row r="3557" spans="8:12" s="58" customFormat="1" ht="12.75">
      <c r="H3557" s="57"/>
      <c r="L3557" s="57"/>
    </row>
    <row r="3558" spans="8:12" s="58" customFormat="1" ht="12.75">
      <c r="H3558" s="57"/>
      <c r="L3558" s="57"/>
    </row>
    <row r="3559" spans="8:12" s="58" customFormat="1" ht="12.75">
      <c r="H3559" s="57"/>
      <c r="L3559" s="57"/>
    </row>
    <row r="3560" spans="8:12" s="58" customFormat="1" ht="12.75">
      <c r="H3560" s="57"/>
      <c r="L3560" s="57"/>
    </row>
    <row r="3561" spans="8:12" s="58" customFormat="1" ht="12.75">
      <c r="H3561" s="57"/>
      <c r="L3561" s="57"/>
    </row>
    <row r="3562" spans="8:12" s="58" customFormat="1" ht="12.75">
      <c r="H3562" s="57"/>
      <c r="L3562" s="57"/>
    </row>
    <row r="3563" spans="8:12" s="58" customFormat="1" ht="12.75">
      <c r="H3563" s="57"/>
      <c r="L3563" s="57"/>
    </row>
    <row r="3564" spans="8:12" s="58" customFormat="1" ht="12.75">
      <c r="H3564" s="57"/>
      <c r="L3564" s="57"/>
    </row>
    <row r="3565" spans="8:12" s="58" customFormat="1" ht="12.75">
      <c r="H3565" s="57"/>
      <c r="L3565" s="57"/>
    </row>
    <row r="3566" spans="8:12" s="58" customFormat="1" ht="12.75">
      <c r="H3566" s="57"/>
      <c r="L3566" s="57"/>
    </row>
    <row r="3567" spans="8:12" s="58" customFormat="1" ht="12.75">
      <c r="H3567" s="57"/>
      <c r="L3567" s="57"/>
    </row>
    <row r="3568" spans="8:12" s="58" customFormat="1" ht="12.75">
      <c r="H3568" s="57"/>
      <c r="L3568" s="57"/>
    </row>
    <row r="3569" spans="8:12" s="58" customFormat="1" ht="12.75">
      <c r="H3569" s="57"/>
      <c r="L3569" s="57"/>
    </row>
    <row r="3570" spans="8:12" s="58" customFormat="1" ht="12.75">
      <c r="H3570" s="57"/>
      <c r="L3570" s="57"/>
    </row>
    <row r="3571" spans="8:12" s="58" customFormat="1" ht="12.75">
      <c r="H3571" s="57"/>
      <c r="L3571" s="57"/>
    </row>
    <row r="3572" spans="8:12" s="58" customFormat="1" ht="12.75">
      <c r="H3572" s="57"/>
      <c r="L3572" s="57"/>
    </row>
    <row r="3573" spans="8:12" s="58" customFormat="1" ht="12.75">
      <c r="H3573" s="57"/>
      <c r="L3573" s="57"/>
    </row>
    <row r="3574" spans="8:12" s="58" customFormat="1" ht="12.75">
      <c r="H3574" s="57"/>
      <c r="L3574" s="57"/>
    </row>
    <row r="3575" spans="8:12" s="58" customFormat="1" ht="12.75">
      <c r="H3575" s="57"/>
      <c r="L3575" s="57"/>
    </row>
    <row r="3576" spans="8:12" s="58" customFormat="1" ht="12.75">
      <c r="H3576" s="57"/>
      <c r="L3576" s="57"/>
    </row>
    <row r="3577" spans="8:12" s="58" customFormat="1" ht="12.75">
      <c r="H3577" s="57"/>
      <c r="L3577" s="57"/>
    </row>
    <row r="3578" spans="8:12" s="58" customFormat="1" ht="12.75">
      <c r="H3578" s="57"/>
      <c r="L3578" s="57"/>
    </row>
    <row r="3579" spans="8:12" s="58" customFormat="1" ht="12.75">
      <c r="H3579" s="57"/>
      <c r="L3579" s="57"/>
    </row>
    <row r="3580" spans="8:12" s="58" customFormat="1" ht="12.75">
      <c r="H3580" s="57"/>
      <c r="L3580" s="57"/>
    </row>
    <row r="3581" spans="8:12" s="58" customFormat="1" ht="12.75">
      <c r="H3581" s="57"/>
      <c r="L3581" s="57"/>
    </row>
    <row r="3582" spans="8:12" s="58" customFormat="1" ht="12.75">
      <c r="H3582" s="57"/>
      <c r="L3582" s="57"/>
    </row>
    <row r="3583" spans="8:12" s="58" customFormat="1" ht="12.75">
      <c r="H3583" s="57"/>
      <c r="L3583" s="57"/>
    </row>
    <row r="3584" spans="8:12" s="58" customFormat="1" ht="12.75">
      <c r="H3584" s="57"/>
      <c r="L3584" s="57"/>
    </row>
    <row r="3585" spans="8:12" s="58" customFormat="1" ht="12.75">
      <c r="H3585" s="57"/>
      <c r="L3585" s="57"/>
    </row>
    <row r="3586" spans="8:12" s="58" customFormat="1" ht="12.75">
      <c r="H3586" s="57"/>
      <c r="L3586" s="57"/>
    </row>
    <row r="3587" spans="8:12" s="58" customFormat="1" ht="12.75">
      <c r="H3587" s="57"/>
      <c r="L3587" s="57"/>
    </row>
    <row r="3588" spans="8:12" s="58" customFormat="1" ht="12.75">
      <c r="H3588" s="57"/>
      <c r="L3588" s="57"/>
    </row>
    <row r="3589" spans="8:12" s="58" customFormat="1" ht="12.75">
      <c r="H3589" s="57"/>
      <c r="L3589" s="57"/>
    </row>
    <row r="3590" spans="8:12" s="58" customFormat="1" ht="12.75">
      <c r="H3590" s="57"/>
      <c r="L3590" s="57"/>
    </row>
    <row r="3591" spans="8:12" s="58" customFormat="1" ht="12.75">
      <c r="H3591" s="57"/>
      <c r="L3591" s="57"/>
    </row>
    <row r="3592" spans="8:12" s="58" customFormat="1" ht="12.75">
      <c r="H3592" s="57"/>
      <c r="L3592" s="57"/>
    </row>
    <row r="3593" spans="8:12" s="58" customFormat="1" ht="12.75">
      <c r="H3593" s="57"/>
      <c r="L3593" s="57"/>
    </row>
    <row r="3594" spans="8:12" s="58" customFormat="1" ht="12.75">
      <c r="H3594" s="57"/>
      <c r="L3594" s="57"/>
    </row>
    <row r="3595" spans="8:12" s="58" customFormat="1" ht="12.75">
      <c r="H3595" s="57"/>
      <c r="L3595" s="57"/>
    </row>
    <row r="3596" spans="8:12" s="58" customFormat="1" ht="12.75">
      <c r="H3596" s="57"/>
      <c r="L3596" s="57"/>
    </row>
    <row r="3597" spans="8:12" s="58" customFormat="1" ht="12.75">
      <c r="H3597" s="57"/>
      <c r="L3597" s="57"/>
    </row>
    <row r="3598" spans="8:12" s="58" customFormat="1" ht="12.75">
      <c r="H3598" s="57"/>
      <c r="L3598" s="57"/>
    </row>
    <row r="3599" spans="8:12" s="58" customFormat="1" ht="12.75">
      <c r="H3599" s="57"/>
      <c r="L3599" s="57"/>
    </row>
    <row r="3600" spans="8:12" s="58" customFormat="1" ht="12.75">
      <c r="H3600" s="57"/>
      <c r="L3600" s="57"/>
    </row>
    <row r="3601" spans="8:12" s="58" customFormat="1" ht="12.75">
      <c r="H3601" s="57"/>
      <c r="L3601" s="57"/>
    </row>
    <row r="3602" spans="8:12" s="58" customFormat="1" ht="12.75">
      <c r="H3602" s="57"/>
      <c r="L3602" s="57"/>
    </row>
    <row r="3603" spans="8:12" s="58" customFormat="1" ht="12.75">
      <c r="H3603" s="57"/>
      <c r="L3603" s="57"/>
    </row>
    <row r="3604" spans="8:12" s="58" customFormat="1" ht="12.75">
      <c r="H3604" s="57"/>
      <c r="L3604" s="57"/>
    </row>
    <row r="3605" spans="8:12" s="58" customFormat="1" ht="12.75">
      <c r="H3605" s="57"/>
      <c r="L3605" s="57"/>
    </row>
    <row r="3606" spans="8:12" s="58" customFormat="1" ht="12.75">
      <c r="H3606" s="57"/>
      <c r="L3606" s="57"/>
    </row>
    <row r="3607" spans="8:12" s="58" customFormat="1" ht="12.75">
      <c r="H3607" s="57"/>
      <c r="L3607" s="57"/>
    </row>
    <row r="3608" spans="8:12" s="58" customFormat="1" ht="12.75">
      <c r="H3608" s="57"/>
      <c r="L3608" s="57"/>
    </row>
    <row r="3609" spans="8:12" s="58" customFormat="1" ht="12.75">
      <c r="H3609" s="57"/>
      <c r="L3609" s="57"/>
    </row>
    <row r="3610" spans="8:12" s="58" customFormat="1" ht="12.75">
      <c r="H3610" s="57"/>
      <c r="L3610" s="57"/>
    </row>
    <row r="3611" spans="8:12" s="58" customFormat="1" ht="12.75">
      <c r="H3611" s="57"/>
      <c r="L3611" s="57"/>
    </row>
    <row r="3612" spans="8:12" s="58" customFormat="1" ht="12.75">
      <c r="H3612" s="57"/>
      <c r="L3612" s="57"/>
    </row>
    <row r="3613" spans="8:12" s="58" customFormat="1" ht="12.75">
      <c r="H3613" s="57"/>
      <c r="L3613" s="57"/>
    </row>
    <row r="3614" spans="8:12" s="58" customFormat="1" ht="12.75">
      <c r="H3614" s="57"/>
      <c r="L3614" s="57"/>
    </row>
    <row r="3615" spans="8:12" s="58" customFormat="1" ht="12.75">
      <c r="H3615" s="57"/>
      <c r="L3615" s="57"/>
    </row>
    <row r="3616" spans="8:12" s="58" customFormat="1" ht="12.75">
      <c r="H3616" s="57"/>
      <c r="L3616" s="57"/>
    </row>
    <row r="3617" spans="8:12" s="58" customFormat="1" ht="12.75">
      <c r="H3617" s="57"/>
      <c r="L3617" s="57"/>
    </row>
    <row r="3618" spans="8:12" s="58" customFormat="1" ht="12.75">
      <c r="H3618" s="57"/>
      <c r="L3618" s="57"/>
    </row>
    <row r="3619" spans="8:12" s="58" customFormat="1" ht="12.75">
      <c r="H3619" s="57"/>
      <c r="L3619" s="57"/>
    </row>
    <row r="3620" spans="8:12" s="58" customFormat="1" ht="12.75">
      <c r="H3620" s="57"/>
      <c r="L3620" s="57"/>
    </row>
    <row r="3621" spans="8:12" s="58" customFormat="1" ht="12.75">
      <c r="H3621" s="57"/>
      <c r="L3621" s="57"/>
    </row>
    <row r="3622" spans="8:12" s="58" customFormat="1" ht="12.75">
      <c r="H3622" s="57"/>
      <c r="L3622" s="57"/>
    </row>
    <row r="3623" spans="8:12" s="58" customFormat="1" ht="12.75">
      <c r="H3623" s="57"/>
      <c r="L3623" s="57"/>
    </row>
    <row r="3624" spans="8:12" s="58" customFormat="1" ht="12.75">
      <c r="H3624" s="57"/>
      <c r="L3624" s="57"/>
    </row>
    <row r="3625" spans="8:12" s="58" customFormat="1" ht="12.75">
      <c r="H3625" s="57"/>
      <c r="L3625" s="57"/>
    </row>
    <row r="3626" spans="8:12" s="58" customFormat="1" ht="12.75">
      <c r="H3626" s="57"/>
      <c r="L3626" s="57"/>
    </row>
    <row r="3627" spans="8:12" s="58" customFormat="1" ht="12.75">
      <c r="H3627" s="57"/>
      <c r="L3627" s="57"/>
    </row>
    <row r="3628" spans="8:12" s="58" customFormat="1" ht="12.75">
      <c r="H3628" s="57"/>
      <c r="L3628" s="57"/>
    </row>
    <row r="3629" spans="8:12" s="58" customFormat="1" ht="12.75">
      <c r="H3629" s="57"/>
      <c r="L3629" s="57"/>
    </row>
    <row r="3630" spans="8:12" s="58" customFormat="1" ht="12.75">
      <c r="H3630" s="57"/>
      <c r="L3630" s="57"/>
    </row>
    <row r="3631" spans="8:12" s="58" customFormat="1" ht="12.75">
      <c r="H3631" s="57"/>
      <c r="L3631" s="57"/>
    </row>
    <row r="3632" spans="8:12" s="58" customFormat="1" ht="12.75">
      <c r="H3632" s="57"/>
      <c r="L3632" s="57"/>
    </row>
    <row r="3633" spans="8:12" s="58" customFormat="1" ht="12.75">
      <c r="H3633" s="57"/>
      <c r="L3633" s="57"/>
    </row>
    <row r="3634" spans="8:12" s="58" customFormat="1" ht="12.75">
      <c r="H3634" s="57"/>
      <c r="L3634" s="57"/>
    </row>
    <row r="3635" spans="8:12" s="58" customFormat="1" ht="12.75">
      <c r="H3635" s="57"/>
      <c r="L3635" s="57"/>
    </row>
    <row r="3636" spans="8:12" s="58" customFormat="1" ht="12.75">
      <c r="H3636" s="57"/>
      <c r="L3636" s="57"/>
    </row>
    <row r="3637" spans="8:12" s="58" customFormat="1" ht="12.75">
      <c r="H3637" s="57"/>
      <c r="L3637" s="57"/>
    </row>
    <row r="3638" spans="8:12" s="58" customFormat="1" ht="12.75">
      <c r="H3638" s="57"/>
      <c r="L3638" s="57"/>
    </row>
    <row r="3639" spans="8:12" s="58" customFormat="1" ht="12.75">
      <c r="H3639" s="57"/>
      <c r="L3639" s="57"/>
    </row>
    <row r="3640" spans="8:12" s="58" customFormat="1" ht="12.75">
      <c r="H3640" s="57"/>
      <c r="L3640" s="57"/>
    </row>
    <row r="3641" spans="8:12" s="58" customFormat="1" ht="12.75">
      <c r="H3641" s="57"/>
      <c r="L3641" s="57"/>
    </row>
    <row r="3642" spans="8:12" s="58" customFormat="1" ht="12.75">
      <c r="H3642" s="57"/>
      <c r="L3642" s="57"/>
    </row>
    <row r="3643" spans="8:12" s="58" customFormat="1" ht="12.75">
      <c r="H3643" s="57"/>
      <c r="L3643" s="57"/>
    </row>
    <row r="3644" spans="8:12" s="58" customFormat="1" ht="12.75">
      <c r="H3644" s="57"/>
      <c r="L3644" s="57"/>
    </row>
    <row r="3645" spans="8:12" s="58" customFormat="1" ht="12.75">
      <c r="H3645" s="57"/>
      <c r="L3645" s="57"/>
    </row>
    <row r="3646" spans="8:12" s="58" customFormat="1" ht="12.75">
      <c r="H3646" s="57"/>
      <c r="L3646" s="57"/>
    </row>
    <row r="3647" spans="8:12" s="58" customFormat="1" ht="12.75">
      <c r="H3647" s="57"/>
      <c r="L3647" s="57"/>
    </row>
    <row r="3648" spans="8:12" s="58" customFormat="1" ht="12.75">
      <c r="H3648" s="57"/>
      <c r="L3648" s="57"/>
    </row>
    <row r="3649" spans="8:12" s="58" customFormat="1" ht="12.75">
      <c r="H3649" s="57"/>
      <c r="L3649" s="57"/>
    </row>
    <row r="3650" spans="8:12" s="58" customFormat="1" ht="12.75">
      <c r="H3650" s="57"/>
      <c r="L3650" s="57"/>
    </row>
    <row r="3651" spans="8:12" s="58" customFormat="1" ht="12.75">
      <c r="H3651" s="57"/>
      <c r="L3651" s="57"/>
    </row>
    <row r="3652" spans="8:12" s="58" customFormat="1" ht="12.75">
      <c r="H3652" s="57"/>
      <c r="L3652" s="57"/>
    </row>
    <row r="3653" spans="8:12" s="58" customFormat="1" ht="12.75">
      <c r="H3653" s="57"/>
      <c r="L3653" s="57"/>
    </row>
    <row r="3654" spans="8:12" s="58" customFormat="1" ht="12.75">
      <c r="H3654" s="57"/>
      <c r="L3654" s="57"/>
    </row>
    <row r="3655" spans="8:12" s="58" customFormat="1" ht="12.75">
      <c r="H3655" s="57"/>
      <c r="L3655" s="57"/>
    </row>
    <row r="3656" spans="8:12" s="58" customFormat="1" ht="12.75">
      <c r="H3656" s="57"/>
      <c r="L3656" s="57"/>
    </row>
    <row r="3657" spans="8:12" s="58" customFormat="1" ht="12.75">
      <c r="H3657" s="57"/>
      <c r="L3657" s="57"/>
    </row>
    <row r="3658" spans="8:12" s="58" customFormat="1" ht="12.75">
      <c r="H3658" s="57"/>
      <c r="L3658" s="57"/>
    </row>
    <row r="3659" spans="8:12" s="58" customFormat="1" ht="12.75">
      <c r="H3659" s="57"/>
      <c r="L3659" s="57"/>
    </row>
    <row r="3660" spans="8:12" s="58" customFormat="1" ht="12.75">
      <c r="H3660" s="57"/>
      <c r="L3660" s="57"/>
    </row>
    <row r="3661" spans="8:12" s="58" customFormat="1" ht="12.75">
      <c r="H3661" s="57"/>
      <c r="L3661" s="57"/>
    </row>
    <row r="3662" spans="8:12" s="58" customFormat="1" ht="12.75">
      <c r="H3662" s="57"/>
      <c r="L3662" s="57"/>
    </row>
    <row r="3663" spans="8:12" s="58" customFormat="1" ht="12.75">
      <c r="H3663" s="57"/>
      <c r="L3663" s="57"/>
    </row>
    <row r="3664" spans="8:12" s="58" customFormat="1" ht="12.75">
      <c r="H3664" s="57"/>
      <c r="L3664" s="57"/>
    </row>
    <row r="3665" spans="8:12" s="58" customFormat="1" ht="12.75">
      <c r="H3665" s="57"/>
      <c r="L3665" s="57"/>
    </row>
    <row r="3666" spans="8:12" s="58" customFormat="1" ht="12.75">
      <c r="H3666" s="57"/>
      <c r="L3666" s="57"/>
    </row>
    <row r="3667" spans="8:12" s="58" customFormat="1" ht="12.75">
      <c r="H3667" s="57"/>
      <c r="L3667" s="57"/>
    </row>
    <row r="3668" spans="8:12" s="58" customFormat="1" ht="12.75">
      <c r="H3668" s="57"/>
      <c r="L3668" s="57"/>
    </row>
    <row r="3669" spans="8:12" s="58" customFormat="1" ht="12.75">
      <c r="H3669" s="57"/>
      <c r="L3669" s="57"/>
    </row>
    <row r="3670" spans="8:12" s="58" customFormat="1" ht="12.75">
      <c r="H3670" s="57"/>
      <c r="L3670" s="57"/>
    </row>
    <row r="3671" spans="8:12" s="58" customFormat="1" ht="12.75">
      <c r="H3671" s="57"/>
      <c r="L3671" s="57"/>
    </row>
    <row r="3672" spans="8:12" s="58" customFormat="1" ht="12.75">
      <c r="H3672" s="57"/>
      <c r="L3672" s="57"/>
    </row>
    <row r="3673" spans="8:12" s="58" customFormat="1" ht="12.75">
      <c r="H3673" s="57"/>
      <c r="L3673" s="57"/>
    </row>
    <row r="3674" spans="8:12" s="58" customFormat="1" ht="12.75">
      <c r="H3674" s="57"/>
      <c r="L3674" s="57"/>
    </row>
    <row r="3675" spans="8:12" s="58" customFormat="1" ht="12.75">
      <c r="H3675" s="57"/>
      <c r="L3675" s="57"/>
    </row>
    <row r="3676" spans="8:12" s="58" customFormat="1" ht="12.75">
      <c r="H3676" s="57"/>
      <c r="L3676" s="57"/>
    </row>
    <row r="3677" spans="8:12" s="58" customFormat="1" ht="12.75">
      <c r="H3677" s="57"/>
      <c r="L3677" s="57"/>
    </row>
    <row r="3678" spans="8:12" s="58" customFormat="1" ht="12.75">
      <c r="H3678" s="57"/>
      <c r="L3678" s="57"/>
    </row>
    <row r="3679" spans="8:12" s="58" customFormat="1" ht="12.75">
      <c r="H3679" s="57"/>
      <c r="L3679" s="57"/>
    </row>
    <row r="3680" spans="8:12" s="58" customFormat="1" ht="12.75">
      <c r="H3680" s="57"/>
      <c r="L3680" s="57"/>
    </row>
    <row r="3681" spans="8:12" s="58" customFormat="1" ht="12.75">
      <c r="H3681" s="57"/>
      <c r="L3681" s="57"/>
    </row>
    <row r="3682" spans="8:12" s="58" customFormat="1" ht="12.75">
      <c r="H3682" s="57"/>
      <c r="L3682" s="57"/>
    </row>
    <row r="3683" spans="8:12" s="58" customFormat="1" ht="12.75">
      <c r="H3683" s="57"/>
      <c r="L3683" s="57"/>
    </row>
    <row r="3684" spans="8:12" s="58" customFormat="1" ht="12.75">
      <c r="H3684" s="57"/>
      <c r="L3684" s="57"/>
    </row>
    <row r="3685" spans="8:12" s="58" customFormat="1" ht="12.75">
      <c r="H3685" s="57"/>
      <c r="L3685" s="57"/>
    </row>
    <row r="3686" spans="8:12" s="58" customFormat="1" ht="12.75">
      <c r="H3686" s="57"/>
      <c r="L3686" s="57"/>
    </row>
    <row r="3687" spans="8:12" s="58" customFormat="1" ht="12.75">
      <c r="H3687" s="57"/>
      <c r="L3687" s="57"/>
    </row>
    <row r="3688" spans="8:12" s="58" customFormat="1" ht="12.75">
      <c r="H3688" s="57"/>
      <c r="L3688" s="57"/>
    </row>
    <row r="3689" spans="8:12" s="58" customFormat="1" ht="12.75">
      <c r="H3689" s="57"/>
      <c r="L3689" s="57"/>
    </row>
    <row r="3690" spans="8:12" s="58" customFormat="1" ht="12.75">
      <c r="H3690" s="57"/>
      <c r="L3690" s="57"/>
    </row>
    <row r="3691" spans="8:12" s="58" customFormat="1" ht="12.75">
      <c r="H3691" s="57"/>
      <c r="L3691" s="57"/>
    </row>
    <row r="3692" spans="8:12" s="58" customFormat="1" ht="12.75">
      <c r="H3692" s="57"/>
      <c r="L3692" s="57"/>
    </row>
    <row r="3693" spans="8:12" s="58" customFormat="1" ht="12.75">
      <c r="H3693" s="57"/>
      <c r="L3693" s="57"/>
    </row>
    <row r="3694" spans="8:12" s="58" customFormat="1" ht="12.75">
      <c r="H3694" s="57"/>
      <c r="L3694" s="57"/>
    </row>
    <row r="3695" spans="8:12" s="58" customFormat="1" ht="12.75">
      <c r="H3695" s="57"/>
      <c r="L3695" s="57"/>
    </row>
    <row r="3696" spans="8:12" s="58" customFormat="1" ht="12.75">
      <c r="H3696" s="57"/>
      <c r="L3696" s="57"/>
    </row>
    <row r="3697" spans="8:12" s="58" customFormat="1" ht="12.75">
      <c r="H3697" s="57"/>
      <c r="L3697" s="57"/>
    </row>
    <row r="3698" spans="8:12" s="58" customFormat="1" ht="12.75">
      <c r="H3698" s="57"/>
      <c r="L3698" s="57"/>
    </row>
    <row r="3699" spans="8:12" s="58" customFormat="1" ht="12.75">
      <c r="H3699" s="57"/>
      <c r="L3699" s="57"/>
    </row>
    <row r="3700" spans="8:12" s="58" customFormat="1" ht="12.75">
      <c r="H3700" s="57"/>
      <c r="L3700" s="57"/>
    </row>
    <row r="3701" spans="8:12" s="58" customFormat="1" ht="12.75">
      <c r="H3701" s="57"/>
      <c r="L3701" s="57"/>
    </row>
    <row r="3702" spans="8:12" s="58" customFormat="1" ht="12.75">
      <c r="H3702" s="57"/>
      <c r="L3702" s="57"/>
    </row>
    <row r="3703" spans="8:12" s="58" customFormat="1" ht="12.75">
      <c r="H3703" s="57"/>
      <c r="L3703" s="57"/>
    </row>
    <row r="3704" spans="8:12" s="58" customFormat="1" ht="12.75">
      <c r="H3704" s="57"/>
      <c r="L3704" s="57"/>
    </row>
    <row r="3705" spans="8:12" s="58" customFormat="1" ht="12.75">
      <c r="H3705" s="57"/>
      <c r="L3705" s="57"/>
    </row>
    <row r="3706" spans="8:12" s="58" customFormat="1" ht="12.75">
      <c r="H3706" s="57"/>
      <c r="L3706" s="57"/>
    </row>
    <row r="3707" spans="8:12" s="58" customFormat="1" ht="12.75">
      <c r="H3707" s="57"/>
      <c r="L3707" s="57"/>
    </row>
    <row r="3708" spans="8:12" s="58" customFormat="1" ht="12.75">
      <c r="H3708" s="57"/>
      <c r="L3708" s="57"/>
    </row>
    <row r="3709" spans="8:12" s="58" customFormat="1" ht="12.75">
      <c r="H3709" s="57"/>
      <c r="L3709" s="57"/>
    </row>
    <row r="3710" spans="8:12" s="58" customFormat="1" ht="12.75">
      <c r="H3710" s="57"/>
      <c r="L3710" s="57"/>
    </row>
    <row r="3711" spans="8:12" s="58" customFormat="1" ht="12.75">
      <c r="H3711" s="57"/>
      <c r="L3711" s="57"/>
    </row>
    <row r="3712" spans="8:12" s="58" customFormat="1" ht="12.75">
      <c r="H3712" s="57"/>
      <c r="L3712" s="57"/>
    </row>
    <row r="3713" spans="8:12" s="58" customFormat="1" ht="12.75">
      <c r="H3713" s="57"/>
      <c r="L3713" s="57"/>
    </row>
    <row r="3714" spans="8:12" s="58" customFormat="1" ht="12.75">
      <c r="H3714" s="57"/>
      <c r="L3714" s="57"/>
    </row>
    <row r="3715" spans="8:12" s="58" customFormat="1" ht="12.75">
      <c r="H3715" s="57"/>
      <c r="L3715" s="57"/>
    </row>
    <row r="3716" spans="8:12" s="58" customFormat="1" ht="12.75">
      <c r="H3716" s="57"/>
      <c r="L3716" s="57"/>
    </row>
    <row r="3717" spans="8:12" s="58" customFormat="1" ht="12.75">
      <c r="H3717" s="57"/>
      <c r="L3717" s="57"/>
    </row>
    <row r="3718" spans="8:12" s="58" customFormat="1" ht="12.75">
      <c r="H3718" s="57"/>
      <c r="L3718" s="57"/>
    </row>
    <row r="3719" spans="8:12" s="58" customFormat="1" ht="12.75">
      <c r="H3719" s="57"/>
      <c r="L3719" s="57"/>
    </row>
    <row r="3720" spans="8:12" s="58" customFormat="1" ht="12.75">
      <c r="H3720" s="57"/>
      <c r="L3720" s="57"/>
    </row>
    <row r="3721" spans="8:12" s="58" customFormat="1" ht="12.75">
      <c r="H3721" s="57"/>
      <c r="L3721" s="57"/>
    </row>
    <row r="3722" spans="8:12" s="58" customFormat="1" ht="12.75">
      <c r="H3722" s="57"/>
      <c r="L3722" s="57"/>
    </row>
    <row r="3723" spans="8:12" s="58" customFormat="1" ht="12.75">
      <c r="H3723" s="57"/>
      <c r="L3723" s="57"/>
    </row>
    <row r="3724" spans="8:12" s="58" customFormat="1" ht="12.75">
      <c r="H3724" s="57"/>
      <c r="L3724" s="57"/>
    </row>
    <row r="3725" spans="8:12" s="58" customFormat="1" ht="12.75">
      <c r="H3725" s="57"/>
      <c r="L3725" s="57"/>
    </row>
    <row r="3726" spans="8:12" s="58" customFormat="1" ht="12.75">
      <c r="H3726" s="57"/>
      <c r="L3726" s="57"/>
    </row>
    <row r="3727" spans="8:12" s="58" customFormat="1" ht="12.75">
      <c r="H3727" s="57"/>
      <c r="L3727" s="57"/>
    </row>
    <row r="3728" spans="8:12" s="58" customFormat="1" ht="12.75">
      <c r="H3728" s="57"/>
      <c r="L3728" s="57"/>
    </row>
    <row r="3729" spans="8:12" s="58" customFormat="1" ht="12.75">
      <c r="H3729" s="57"/>
      <c r="L3729" s="57"/>
    </row>
    <row r="3730" spans="8:12" s="58" customFormat="1" ht="12.75">
      <c r="H3730" s="57"/>
      <c r="L3730" s="57"/>
    </row>
    <row r="3731" spans="8:12" s="58" customFormat="1" ht="12.75">
      <c r="H3731" s="57"/>
      <c r="L3731" s="57"/>
    </row>
    <row r="3732" spans="8:12" s="58" customFormat="1" ht="12.75">
      <c r="H3732" s="57"/>
      <c r="L3732" s="57"/>
    </row>
    <row r="3733" spans="8:12" s="58" customFormat="1" ht="12.75">
      <c r="H3733" s="57"/>
      <c r="L3733" s="57"/>
    </row>
    <row r="3734" spans="8:12" s="58" customFormat="1" ht="12.75">
      <c r="H3734" s="57"/>
      <c r="L3734" s="57"/>
    </row>
    <row r="3735" spans="8:12" s="58" customFormat="1" ht="12.75">
      <c r="H3735" s="57"/>
      <c r="L3735" s="57"/>
    </row>
    <row r="3736" spans="8:12" s="58" customFormat="1" ht="12.75">
      <c r="H3736" s="57"/>
      <c r="L3736" s="57"/>
    </row>
    <row r="3737" spans="8:12" s="58" customFormat="1" ht="12.75">
      <c r="H3737" s="57"/>
      <c r="L3737" s="57"/>
    </row>
    <row r="3738" spans="8:12" s="58" customFormat="1" ht="12.75">
      <c r="H3738" s="57"/>
      <c r="L3738" s="57"/>
    </row>
    <row r="3739" spans="8:12" s="58" customFormat="1" ht="12.75">
      <c r="H3739" s="57"/>
      <c r="L3739" s="57"/>
    </row>
    <row r="3740" spans="8:12" s="58" customFormat="1" ht="12.75">
      <c r="H3740" s="57"/>
      <c r="L3740" s="57"/>
    </row>
    <row r="3741" spans="8:12" s="58" customFormat="1" ht="12.75">
      <c r="H3741" s="57"/>
      <c r="L3741" s="57"/>
    </row>
    <row r="3742" spans="8:12" s="58" customFormat="1" ht="12.75">
      <c r="H3742" s="57"/>
      <c r="L3742" s="57"/>
    </row>
    <row r="3743" spans="8:12" s="58" customFormat="1" ht="12.75">
      <c r="H3743" s="57"/>
      <c r="L3743" s="57"/>
    </row>
    <row r="3744" spans="8:12" s="58" customFormat="1" ht="12.75">
      <c r="H3744" s="57"/>
      <c r="L3744" s="57"/>
    </row>
    <row r="3745" spans="8:12" s="58" customFormat="1" ht="12.75">
      <c r="H3745" s="57"/>
      <c r="L3745" s="57"/>
    </row>
    <row r="3746" spans="8:12" s="58" customFormat="1" ht="12.75">
      <c r="H3746" s="57"/>
      <c r="L3746" s="57"/>
    </row>
    <row r="3747" spans="8:12" s="58" customFormat="1" ht="12.75">
      <c r="H3747" s="57"/>
      <c r="L3747" s="57"/>
    </row>
    <row r="3748" spans="8:12" s="58" customFormat="1" ht="12.75">
      <c r="H3748" s="57"/>
      <c r="L3748" s="57"/>
    </row>
    <row r="3749" spans="8:12" s="58" customFormat="1" ht="12.75">
      <c r="H3749" s="57"/>
      <c r="L3749" s="57"/>
    </row>
    <row r="3750" spans="8:12" s="58" customFormat="1" ht="12.75">
      <c r="H3750" s="57"/>
      <c r="L3750" s="57"/>
    </row>
    <row r="3751" spans="8:12" s="58" customFormat="1" ht="12.75">
      <c r="H3751" s="57"/>
      <c r="L3751" s="57"/>
    </row>
    <row r="3752" spans="8:12" s="58" customFormat="1" ht="12.75">
      <c r="H3752" s="57"/>
      <c r="L3752" s="57"/>
    </row>
    <row r="3753" spans="8:12" s="58" customFormat="1" ht="12.75">
      <c r="H3753" s="57"/>
      <c r="L3753" s="57"/>
    </row>
    <row r="3754" spans="8:12" s="58" customFormat="1" ht="12.75">
      <c r="H3754" s="57"/>
      <c r="L3754" s="57"/>
    </row>
    <row r="3755" spans="8:12" s="58" customFormat="1" ht="12.75">
      <c r="H3755" s="57"/>
      <c r="L3755" s="57"/>
    </row>
    <row r="3756" spans="8:12" s="58" customFormat="1" ht="12.75">
      <c r="H3756" s="57"/>
      <c r="L3756" s="57"/>
    </row>
    <row r="3757" spans="8:12" s="58" customFormat="1" ht="12.75">
      <c r="H3757" s="57"/>
      <c r="L3757" s="57"/>
    </row>
    <row r="3758" spans="8:12" s="58" customFormat="1" ht="12.75">
      <c r="H3758" s="57"/>
      <c r="L3758" s="57"/>
    </row>
    <row r="3759" spans="8:12" s="58" customFormat="1" ht="12.75">
      <c r="H3759" s="57"/>
      <c r="L3759" s="57"/>
    </row>
    <row r="3760" spans="8:12" s="58" customFormat="1" ht="12.75">
      <c r="H3760" s="57"/>
      <c r="L3760" s="57"/>
    </row>
    <row r="3761" spans="8:12" s="58" customFormat="1" ht="12.75">
      <c r="H3761" s="57"/>
      <c r="L3761" s="57"/>
    </row>
    <row r="3762" spans="8:12" s="58" customFormat="1" ht="12.75">
      <c r="H3762" s="57"/>
      <c r="L3762" s="57"/>
    </row>
    <row r="3763" spans="8:12" s="58" customFormat="1" ht="12.75">
      <c r="H3763" s="57"/>
      <c r="L3763" s="57"/>
    </row>
    <row r="3764" spans="8:12" s="58" customFormat="1" ht="12.75">
      <c r="H3764" s="57"/>
      <c r="L3764" s="57"/>
    </row>
    <row r="3765" spans="8:12" s="58" customFormat="1" ht="12.75">
      <c r="H3765" s="57"/>
      <c r="L3765" s="57"/>
    </row>
    <row r="3766" spans="8:12" s="58" customFormat="1" ht="12.75">
      <c r="H3766" s="57"/>
      <c r="L3766" s="57"/>
    </row>
    <row r="3767" spans="8:12" s="58" customFormat="1" ht="12.75">
      <c r="H3767" s="57"/>
      <c r="L3767" s="57"/>
    </row>
    <row r="3768" spans="8:12" s="58" customFormat="1" ht="12.75">
      <c r="H3768" s="57"/>
      <c r="L3768" s="57"/>
    </row>
    <row r="3769" spans="8:12" s="58" customFormat="1" ht="12.75">
      <c r="H3769" s="57"/>
      <c r="L3769" s="57"/>
    </row>
    <row r="3770" spans="8:12" s="58" customFormat="1" ht="12.75">
      <c r="H3770" s="57"/>
      <c r="L3770" s="57"/>
    </row>
    <row r="3771" spans="8:12" s="58" customFormat="1" ht="12.75">
      <c r="H3771" s="57"/>
      <c r="L3771" s="57"/>
    </row>
    <row r="3772" spans="8:12" s="58" customFormat="1" ht="12.75">
      <c r="H3772" s="57"/>
      <c r="L3772" s="57"/>
    </row>
    <row r="3773" spans="8:12" s="58" customFormat="1" ht="12.75">
      <c r="H3773" s="57"/>
      <c r="L3773" s="57"/>
    </row>
    <row r="3774" spans="8:12" s="58" customFormat="1" ht="12.75">
      <c r="H3774" s="57"/>
      <c r="L3774" s="57"/>
    </row>
    <row r="3775" spans="8:12" s="58" customFormat="1" ht="12.75">
      <c r="H3775" s="57"/>
      <c r="L3775" s="57"/>
    </row>
    <row r="3776" spans="8:12" s="58" customFormat="1" ht="12.75">
      <c r="H3776" s="57"/>
      <c r="L3776" s="57"/>
    </row>
    <row r="3777" spans="8:12" s="58" customFormat="1" ht="12.75">
      <c r="H3777" s="57"/>
      <c r="L3777" s="57"/>
    </row>
    <row r="3778" spans="8:12" s="58" customFormat="1" ht="12.75">
      <c r="H3778" s="57"/>
      <c r="L3778" s="57"/>
    </row>
    <row r="3779" spans="8:12" s="58" customFormat="1" ht="12.75">
      <c r="H3779" s="57"/>
      <c r="L3779" s="57"/>
    </row>
    <row r="3780" spans="8:12" s="58" customFormat="1" ht="12.75">
      <c r="H3780" s="57"/>
      <c r="L3780" s="57"/>
    </row>
    <row r="3781" spans="8:12" s="58" customFormat="1" ht="12.75">
      <c r="H3781" s="57"/>
      <c r="L3781" s="57"/>
    </row>
    <row r="3782" spans="8:12" s="58" customFormat="1" ht="12.75">
      <c r="H3782" s="57"/>
      <c r="L3782" s="57"/>
    </row>
    <row r="3783" spans="8:12" s="58" customFormat="1" ht="12.75">
      <c r="H3783" s="57"/>
      <c r="L3783" s="57"/>
    </row>
    <row r="3784" spans="8:12" s="58" customFormat="1" ht="12.75">
      <c r="H3784" s="57"/>
      <c r="L3784" s="57"/>
    </row>
    <row r="3785" spans="8:12" s="58" customFormat="1" ht="12.75">
      <c r="H3785" s="57"/>
      <c r="L3785" s="57"/>
    </row>
    <row r="3786" spans="8:12" s="58" customFormat="1" ht="12.75">
      <c r="H3786" s="57"/>
      <c r="L3786" s="57"/>
    </row>
    <row r="3787" spans="8:12" s="58" customFormat="1" ht="12.75">
      <c r="H3787" s="57"/>
      <c r="L3787" s="57"/>
    </row>
    <row r="3788" spans="8:12" s="58" customFormat="1" ht="12.75">
      <c r="H3788" s="57"/>
      <c r="L3788" s="57"/>
    </row>
    <row r="3789" spans="8:12" s="58" customFormat="1" ht="12.75">
      <c r="H3789" s="57"/>
      <c r="L3789" s="57"/>
    </row>
    <row r="3790" spans="8:12" s="58" customFormat="1" ht="12.75">
      <c r="H3790" s="57"/>
      <c r="L3790" s="57"/>
    </row>
    <row r="3791" spans="8:12" s="58" customFormat="1" ht="12.75">
      <c r="H3791" s="57"/>
      <c r="L3791" s="57"/>
    </row>
    <row r="3792" spans="8:12" s="58" customFormat="1" ht="12.75">
      <c r="H3792" s="57"/>
      <c r="L3792" s="57"/>
    </row>
    <row r="3793" spans="8:12" s="58" customFormat="1" ht="12.75">
      <c r="H3793" s="57"/>
      <c r="L3793" s="57"/>
    </row>
    <row r="3794" spans="8:12" s="58" customFormat="1" ht="12.75">
      <c r="H3794" s="57"/>
      <c r="L3794" s="57"/>
    </row>
    <row r="3795" spans="8:12" s="58" customFormat="1" ht="12.75">
      <c r="H3795" s="57"/>
      <c r="L3795" s="57"/>
    </row>
    <row r="3796" spans="8:12" s="58" customFormat="1" ht="12.75">
      <c r="H3796" s="57"/>
      <c r="L3796" s="57"/>
    </row>
    <row r="3797" spans="8:12" s="58" customFormat="1" ht="12.75">
      <c r="H3797" s="57"/>
      <c r="L3797" s="57"/>
    </row>
    <row r="3798" spans="8:12" s="58" customFormat="1" ht="12.75">
      <c r="H3798" s="57"/>
      <c r="L3798" s="57"/>
    </row>
    <row r="3799" spans="8:12" s="58" customFormat="1" ht="12.75">
      <c r="H3799" s="57"/>
      <c r="L3799" s="57"/>
    </row>
    <row r="3800" spans="8:12" s="58" customFormat="1" ht="12.75">
      <c r="H3800" s="57"/>
      <c r="L3800" s="57"/>
    </row>
    <row r="3801" spans="8:12" s="58" customFormat="1" ht="12.75">
      <c r="H3801" s="57"/>
      <c r="L3801" s="57"/>
    </row>
    <row r="3802" spans="8:12" s="58" customFormat="1" ht="12.75">
      <c r="H3802" s="57"/>
      <c r="L3802" s="57"/>
    </row>
    <row r="3803" spans="8:12" s="58" customFormat="1" ht="12.75">
      <c r="H3803" s="57"/>
      <c r="L3803" s="57"/>
    </row>
    <row r="3804" spans="8:12" s="58" customFormat="1" ht="12.75">
      <c r="H3804" s="57"/>
      <c r="L3804" s="57"/>
    </row>
    <row r="3805" spans="8:12" s="58" customFormat="1" ht="12.75">
      <c r="H3805" s="57"/>
      <c r="L3805" s="57"/>
    </row>
    <row r="3806" spans="8:12" s="58" customFormat="1" ht="12.75">
      <c r="H3806" s="57"/>
      <c r="L3806" s="57"/>
    </row>
    <row r="3807" spans="8:12" s="58" customFormat="1" ht="12.75">
      <c r="H3807" s="57"/>
      <c r="L3807" s="57"/>
    </row>
    <row r="3808" spans="8:12" s="58" customFormat="1" ht="12.75">
      <c r="H3808" s="57"/>
      <c r="L3808" s="57"/>
    </row>
    <row r="3809" spans="8:12" s="58" customFormat="1" ht="12.75">
      <c r="H3809" s="57"/>
      <c r="L3809" s="57"/>
    </row>
    <row r="3810" spans="8:12" s="58" customFormat="1" ht="12.75">
      <c r="H3810" s="57"/>
      <c r="L3810" s="57"/>
    </row>
    <row r="3811" spans="8:12" s="58" customFormat="1" ht="12.75">
      <c r="H3811" s="57"/>
      <c r="L3811" s="57"/>
    </row>
    <row r="3812" spans="8:12" s="58" customFormat="1" ht="12.75">
      <c r="H3812" s="57"/>
      <c r="L3812" s="57"/>
    </row>
    <row r="3813" spans="8:12" s="58" customFormat="1" ht="12.75">
      <c r="H3813" s="57"/>
      <c r="L3813" s="57"/>
    </row>
    <row r="3814" spans="8:12" s="58" customFormat="1" ht="12.75">
      <c r="H3814" s="57"/>
      <c r="L3814" s="57"/>
    </row>
    <row r="3815" spans="8:12" s="58" customFormat="1" ht="12.75">
      <c r="H3815" s="57"/>
      <c r="L3815" s="57"/>
    </row>
    <row r="3816" spans="8:12" s="58" customFormat="1" ht="12.75">
      <c r="H3816" s="57"/>
      <c r="L3816" s="57"/>
    </row>
    <row r="3817" spans="8:12" s="58" customFormat="1" ht="12.75">
      <c r="H3817" s="57"/>
      <c r="L3817" s="57"/>
    </row>
    <row r="3818" spans="8:12" s="58" customFormat="1" ht="12.75">
      <c r="H3818" s="57"/>
      <c r="L3818" s="57"/>
    </row>
    <row r="3819" spans="8:12" s="58" customFormat="1" ht="12.75">
      <c r="H3819" s="57"/>
      <c r="L3819" s="57"/>
    </row>
    <row r="3820" spans="8:12" s="58" customFormat="1" ht="12.75">
      <c r="H3820" s="57"/>
      <c r="L3820" s="57"/>
    </row>
    <row r="3821" spans="8:12" s="58" customFormat="1" ht="12.75">
      <c r="H3821" s="57"/>
      <c r="L3821" s="57"/>
    </row>
    <row r="3822" spans="8:12" s="58" customFormat="1" ht="12.75">
      <c r="H3822" s="57"/>
      <c r="L3822" s="57"/>
    </row>
    <row r="3823" spans="8:12" s="58" customFormat="1" ht="12.75">
      <c r="H3823" s="57"/>
      <c r="L3823" s="57"/>
    </row>
    <row r="3824" spans="8:12" s="58" customFormat="1" ht="12.75">
      <c r="H3824" s="57"/>
      <c r="L3824" s="57"/>
    </row>
    <row r="3825" spans="8:12" s="58" customFormat="1" ht="12.75">
      <c r="H3825" s="57"/>
      <c r="L3825" s="57"/>
    </row>
    <row r="3826" spans="8:12" s="58" customFormat="1" ht="12.75">
      <c r="H3826" s="57"/>
      <c r="L3826" s="57"/>
    </row>
    <row r="3827" spans="8:12" s="58" customFormat="1" ht="12.75">
      <c r="H3827" s="57"/>
      <c r="L3827" s="57"/>
    </row>
    <row r="3828" spans="8:12" s="58" customFormat="1" ht="12.75">
      <c r="H3828" s="57"/>
      <c r="L3828" s="57"/>
    </row>
    <row r="3829" spans="8:12" s="58" customFormat="1" ht="12.75">
      <c r="H3829" s="57"/>
      <c r="L3829" s="57"/>
    </row>
    <row r="3830" spans="8:12" s="58" customFormat="1" ht="12.75">
      <c r="H3830" s="57"/>
      <c r="L3830" s="57"/>
    </row>
    <row r="3831" spans="8:12" s="58" customFormat="1" ht="12.75">
      <c r="H3831" s="57"/>
      <c r="L3831" s="57"/>
    </row>
    <row r="3832" spans="8:12" s="58" customFormat="1" ht="12.75">
      <c r="H3832" s="57"/>
      <c r="L3832" s="57"/>
    </row>
    <row r="3833" spans="8:12" s="58" customFormat="1" ht="12.75">
      <c r="H3833" s="57"/>
      <c r="L3833" s="57"/>
    </row>
    <row r="3834" spans="8:12" s="58" customFormat="1" ht="12.75">
      <c r="H3834" s="57"/>
      <c r="L3834" s="57"/>
    </row>
    <row r="3835" spans="8:12" s="58" customFormat="1" ht="12.75">
      <c r="H3835" s="57"/>
      <c r="L3835" s="57"/>
    </row>
    <row r="3836" spans="8:12" s="58" customFormat="1" ht="12.75">
      <c r="H3836" s="57"/>
      <c r="L3836" s="57"/>
    </row>
    <row r="3837" spans="8:12" s="58" customFormat="1" ht="12.75">
      <c r="H3837" s="57"/>
      <c r="L3837" s="57"/>
    </row>
    <row r="3838" spans="8:12" s="58" customFormat="1" ht="12.75">
      <c r="H3838" s="57"/>
      <c r="L3838" s="57"/>
    </row>
    <row r="3839" spans="8:12" s="58" customFormat="1" ht="12.75">
      <c r="H3839" s="57"/>
      <c r="L3839" s="57"/>
    </row>
    <row r="3840" spans="8:12" s="58" customFormat="1" ht="12.75">
      <c r="H3840" s="57"/>
      <c r="L3840" s="57"/>
    </row>
    <row r="3841" spans="8:12" s="58" customFormat="1" ht="12.75">
      <c r="H3841" s="57"/>
      <c r="L3841" s="57"/>
    </row>
    <row r="3842" spans="8:12" s="58" customFormat="1" ht="12.75">
      <c r="H3842" s="57"/>
      <c r="L3842" s="57"/>
    </row>
    <row r="3843" spans="8:12" s="58" customFormat="1" ht="12.75">
      <c r="H3843" s="57"/>
      <c r="L3843" s="57"/>
    </row>
    <row r="3844" spans="8:12" s="58" customFormat="1" ht="12.75">
      <c r="H3844" s="57"/>
      <c r="L3844" s="57"/>
    </row>
    <row r="3845" spans="8:12" s="58" customFormat="1" ht="12.75">
      <c r="H3845" s="57"/>
      <c r="L3845" s="57"/>
    </row>
    <row r="3846" spans="8:12" s="58" customFormat="1" ht="12.75">
      <c r="H3846" s="57"/>
      <c r="L3846" s="57"/>
    </row>
    <row r="3847" spans="8:12" s="58" customFormat="1" ht="12.75">
      <c r="H3847" s="57"/>
      <c r="L3847" s="57"/>
    </row>
    <row r="3848" spans="8:12" s="58" customFormat="1" ht="12.75">
      <c r="H3848" s="57"/>
      <c r="L3848" s="57"/>
    </row>
    <row r="3849" spans="8:12" s="58" customFormat="1" ht="12.75">
      <c r="H3849" s="57"/>
      <c r="L3849" s="57"/>
    </row>
    <row r="3850" spans="8:12" s="58" customFormat="1" ht="12.75">
      <c r="H3850" s="57"/>
      <c r="L3850" s="57"/>
    </row>
    <row r="3851" spans="8:12" s="58" customFormat="1" ht="12.75">
      <c r="H3851" s="57"/>
      <c r="L3851" s="57"/>
    </row>
    <row r="3852" spans="8:12" s="58" customFormat="1" ht="12.75">
      <c r="H3852" s="57"/>
      <c r="L3852" s="57"/>
    </row>
    <row r="3853" spans="8:12" s="58" customFormat="1" ht="12.75">
      <c r="H3853" s="57"/>
      <c r="L3853" s="57"/>
    </row>
    <row r="3854" spans="8:12" s="58" customFormat="1" ht="12.75">
      <c r="H3854" s="57"/>
      <c r="L3854" s="57"/>
    </row>
    <row r="3855" spans="8:12" s="58" customFormat="1" ht="12.75">
      <c r="H3855" s="57"/>
      <c r="L3855" s="57"/>
    </row>
    <row r="3856" spans="8:12" s="58" customFormat="1" ht="12.75">
      <c r="H3856" s="57"/>
      <c r="L3856" s="57"/>
    </row>
    <row r="3857" spans="8:12" s="58" customFormat="1" ht="12.75">
      <c r="H3857" s="57"/>
      <c r="L3857" s="57"/>
    </row>
    <row r="3858" spans="8:12" s="58" customFormat="1" ht="12.75">
      <c r="H3858" s="57"/>
      <c r="L3858" s="57"/>
    </row>
    <row r="3859" spans="8:12" s="58" customFormat="1" ht="12.75">
      <c r="H3859" s="57"/>
      <c r="L3859" s="57"/>
    </row>
    <row r="3860" spans="8:12" s="58" customFormat="1" ht="12.75">
      <c r="H3860" s="57"/>
      <c r="L3860" s="57"/>
    </row>
    <row r="3861" spans="8:12" s="58" customFormat="1" ht="12.75">
      <c r="H3861" s="57"/>
      <c r="L3861" s="57"/>
    </row>
    <row r="3862" spans="8:12" s="58" customFormat="1" ht="12.75">
      <c r="H3862" s="57"/>
      <c r="L3862" s="57"/>
    </row>
    <row r="3863" spans="8:12" s="58" customFormat="1" ht="12.75">
      <c r="H3863" s="57"/>
      <c r="L3863" s="57"/>
    </row>
    <row r="3864" spans="8:12" s="58" customFormat="1" ht="12.75">
      <c r="H3864" s="57"/>
      <c r="L3864" s="57"/>
    </row>
    <row r="3865" spans="8:12" s="58" customFormat="1" ht="12.75">
      <c r="H3865" s="57"/>
      <c r="L3865" s="57"/>
    </row>
    <row r="3866" spans="8:12" s="58" customFormat="1" ht="12.75">
      <c r="H3866" s="57"/>
      <c r="L3866" s="57"/>
    </row>
    <row r="3867" spans="8:12" s="58" customFormat="1" ht="12.75">
      <c r="H3867" s="57"/>
      <c r="L3867" s="57"/>
    </row>
    <row r="3868" spans="8:12" s="58" customFormat="1" ht="12.75">
      <c r="H3868" s="57"/>
      <c r="L3868" s="57"/>
    </row>
    <row r="3869" spans="8:12" s="58" customFormat="1" ht="12.75">
      <c r="H3869" s="57"/>
      <c r="L3869" s="57"/>
    </row>
    <row r="3870" spans="8:12" s="58" customFormat="1" ht="12.75">
      <c r="H3870" s="57"/>
      <c r="L3870" s="57"/>
    </row>
    <row r="3871" spans="8:12" s="58" customFormat="1" ht="12.75">
      <c r="H3871" s="57"/>
      <c r="L3871" s="57"/>
    </row>
    <row r="3872" spans="8:12" s="58" customFormat="1" ht="12.75">
      <c r="H3872" s="57"/>
      <c r="L3872" s="57"/>
    </row>
    <row r="3873" spans="8:12" s="58" customFormat="1" ht="12.75">
      <c r="H3873" s="57"/>
      <c r="L3873" s="57"/>
    </row>
    <row r="3874" spans="8:12" s="58" customFormat="1" ht="12.75">
      <c r="H3874" s="57"/>
      <c r="L3874" s="57"/>
    </row>
    <row r="3875" spans="8:12" s="58" customFormat="1" ht="12.75">
      <c r="H3875" s="57"/>
      <c r="L3875" s="57"/>
    </row>
    <row r="3876" spans="8:12" s="58" customFormat="1" ht="12.75">
      <c r="H3876" s="57"/>
      <c r="L3876" s="57"/>
    </row>
    <row r="3877" spans="8:12" s="58" customFormat="1" ht="12.75">
      <c r="H3877" s="57"/>
      <c r="L3877" s="57"/>
    </row>
    <row r="3878" spans="8:12" s="58" customFormat="1" ht="12.75">
      <c r="H3878" s="57"/>
      <c r="L3878" s="57"/>
    </row>
    <row r="3879" spans="8:12" s="58" customFormat="1" ht="12.75">
      <c r="H3879" s="57"/>
      <c r="L3879" s="57"/>
    </row>
    <row r="3880" spans="8:12" s="58" customFormat="1" ht="12.75">
      <c r="H3880" s="57"/>
      <c r="L3880" s="57"/>
    </row>
    <row r="3881" spans="8:12" s="58" customFormat="1" ht="12.75">
      <c r="H3881" s="57"/>
      <c r="L3881" s="57"/>
    </row>
    <row r="3882" spans="8:12" s="58" customFormat="1" ht="12.75">
      <c r="H3882" s="57"/>
      <c r="L3882" s="57"/>
    </row>
    <row r="3883" spans="8:12" s="58" customFormat="1" ht="12.75">
      <c r="H3883" s="57"/>
      <c r="L3883" s="57"/>
    </row>
    <row r="3884" spans="8:12" s="58" customFormat="1" ht="12.75">
      <c r="H3884" s="57"/>
      <c r="L3884" s="57"/>
    </row>
    <row r="3885" spans="8:12" s="58" customFormat="1" ht="12.75">
      <c r="H3885" s="57"/>
      <c r="L3885" s="57"/>
    </row>
    <row r="3886" spans="8:12" s="58" customFormat="1" ht="12.75">
      <c r="H3886" s="57"/>
      <c r="L3886" s="57"/>
    </row>
    <row r="3887" spans="8:12" s="58" customFormat="1" ht="12.75">
      <c r="H3887" s="57"/>
      <c r="L3887" s="57"/>
    </row>
    <row r="3888" spans="8:12" s="58" customFormat="1" ht="12.75">
      <c r="H3888" s="57"/>
      <c r="L3888" s="57"/>
    </row>
    <row r="3889" spans="8:12" s="58" customFormat="1" ht="12.75">
      <c r="H3889" s="57"/>
      <c r="L3889" s="57"/>
    </row>
    <row r="3890" spans="8:12" s="58" customFormat="1" ht="12.75">
      <c r="H3890" s="57"/>
      <c r="L3890" s="57"/>
    </row>
    <row r="3891" spans="8:12" s="58" customFormat="1" ht="12.75">
      <c r="H3891" s="57"/>
      <c r="L3891" s="57"/>
    </row>
    <row r="3892" spans="8:12" s="58" customFormat="1" ht="12.75">
      <c r="H3892" s="57"/>
      <c r="L3892" s="57"/>
    </row>
    <row r="3893" spans="8:12" s="58" customFormat="1" ht="12.75">
      <c r="H3893" s="57"/>
      <c r="L3893" s="57"/>
    </row>
    <row r="3894" spans="8:12" s="58" customFormat="1" ht="12.75">
      <c r="H3894" s="57"/>
      <c r="L3894" s="57"/>
    </row>
    <row r="3895" spans="8:12" s="58" customFormat="1" ht="12.75">
      <c r="H3895" s="57"/>
      <c r="L3895" s="57"/>
    </row>
    <row r="3896" spans="8:12" s="58" customFormat="1" ht="12.75">
      <c r="H3896" s="57"/>
      <c r="L3896" s="57"/>
    </row>
    <row r="3897" spans="8:12" s="58" customFormat="1" ht="12.75">
      <c r="H3897" s="57"/>
      <c r="L3897" s="57"/>
    </row>
    <row r="3898" spans="8:12" s="58" customFormat="1" ht="12.75">
      <c r="H3898" s="57"/>
      <c r="L3898" s="57"/>
    </row>
    <row r="3899" spans="8:12" s="58" customFormat="1" ht="12.75">
      <c r="H3899" s="57"/>
      <c r="L3899" s="57"/>
    </row>
    <row r="3900" spans="8:12" s="58" customFormat="1" ht="12.75">
      <c r="H3900" s="57"/>
      <c r="L3900" s="57"/>
    </row>
    <row r="3901" spans="8:12" s="58" customFormat="1" ht="12.75">
      <c r="H3901" s="57"/>
      <c r="L3901" s="57"/>
    </row>
    <row r="3902" spans="8:12" s="58" customFormat="1" ht="12.75">
      <c r="H3902" s="57"/>
      <c r="L3902" s="57"/>
    </row>
    <row r="3903" spans="8:12" s="58" customFormat="1" ht="12.75">
      <c r="H3903" s="57"/>
      <c r="L3903" s="57"/>
    </row>
    <row r="3904" spans="8:12" s="58" customFormat="1" ht="12.75">
      <c r="H3904" s="57"/>
      <c r="L3904" s="57"/>
    </row>
    <row r="3905" spans="8:12" s="58" customFormat="1" ht="12.75">
      <c r="H3905" s="57"/>
      <c r="L3905" s="57"/>
    </row>
    <row r="3906" spans="8:12" s="58" customFormat="1" ht="12.75">
      <c r="H3906" s="57"/>
      <c r="L3906" s="57"/>
    </row>
    <row r="3907" spans="8:12" s="58" customFormat="1" ht="12.75">
      <c r="H3907" s="57"/>
      <c r="L3907" s="57"/>
    </row>
    <row r="3908" spans="8:12" s="58" customFormat="1" ht="12.75">
      <c r="H3908" s="57"/>
      <c r="L3908" s="57"/>
    </row>
    <row r="3909" spans="8:12" s="58" customFormat="1" ht="12.75">
      <c r="H3909" s="57"/>
      <c r="L3909" s="57"/>
    </row>
    <row r="3910" spans="8:12" s="58" customFormat="1" ht="12.75">
      <c r="H3910" s="57"/>
      <c r="L3910" s="57"/>
    </row>
    <row r="3911" spans="8:12" s="58" customFormat="1" ht="12.75">
      <c r="H3911" s="57"/>
      <c r="L3911" s="57"/>
    </row>
    <row r="3912" spans="8:12" s="58" customFormat="1" ht="12.75">
      <c r="H3912" s="57"/>
      <c r="L3912" s="57"/>
    </row>
    <row r="3913" spans="8:12" s="58" customFormat="1" ht="12.75">
      <c r="H3913" s="57"/>
      <c r="L3913" s="57"/>
    </row>
    <row r="3914" spans="8:12" s="58" customFormat="1" ht="12.75">
      <c r="H3914" s="57"/>
      <c r="L3914" s="57"/>
    </row>
    <row r="3915" spans="8:12" s="58" customFormat="1" ht="12.75">
      <c r="H3915" s="57"/>
      <c r="L3915" s="57"/>
    </row>
    <row r="3916" spans="8:12" s="58" customFormat="1" ht="12.75">
      <c r="H3916" s="57"/>
      <c r="L3916" s="57"/>
    </row>
    <row r="3917" spans="8:12" s="58" customFormat="1" ht="12.75">
      <c r="H3917" s="57"/>
      <c r="L3917" s="57"/>
    </row>
    <row r="3918" spans="8:12" s="58" customFormat="1" ht="12.75">
      <c r="H3918" s="57"/>
      <c r="L3918" s="57"/>
    </row>
    <row r="3919" spans="8:12" s="58" customFormat="1" ht="12.75">
      <c r="H3919" s="57"/>
      <c r="L3919" s="57"/>
    </row>
    <row r="3920" spans="8:12" s="58" customFormat="1" ht="12.75">
      <c r="H3920" s="57"/>
      <c r="L3920" s="57"/>
    </row>
    <row r="3921" spans="8:12" s="58" customFormat="1" ht="12.75">
      <c r="H3921" s="57"/>
      <c r="L3921" s="57"/>
    </row>
    <row r="3922" spans="8:12" s="58" customFormat="1" ht="12.75">
      <c r="H3922" s="57"/>
      <c r="L3922" s="57"/>
    </row>
    <row r="3923" spans="8:12" s="58" customFormat="1" ht="12.75">
      <c r="H3923" s="57"/>
      <c r="L3923" s="57"/>
    </row>
    <row r="3924" spans="8:12" s="58" customFormat="1" ht="12.75">
      <c r="H3924" s="57"/>
      <c r="L3924" s="57"/>
    </row>
    <row r="3925" spans="8:12" s="58" customFormat="1" ht="12.75">
      <c r="H3925" s="57"/>
      <c r="L3925" s="57"/>
    </row>
    <row r="3926" spans="8:12" s="58" customFormat="1" ht="12.75">
      <c r="H3926" s="57"/>
      <c r="L3926" s="57"/>
    </row>
    <row r="3927" spans="8:12" s="58" customFormat="1" ht="12.75">
      <c r="H3927" s="57"/>
      <c r="L3927" s="57"/>
    </row>
    <row r="3928" spans="8:12" s="58" customFormat="1" ht="12.75">
      <c r="H3928" s="57"/>
      <c r="L3928" s="57"/>
    </row>
    <row r="3929" spans="8:12" s="58" customFormat="1" ht="12.75">
      <c r="H3929" s="57"/>
      <c r="L3929" s="57"/>
    </row>
    <row r="3930" spans="8:12" s="58" customFormat="1" ht="12.75">
      <c r="H3930" s="57"/>
      <c r="L3930" s="57"/>
    </row>
    <row r="3931" spans="8:12" s="58" customFormat="1" ht="12.75">
      <c r="H3931" s="57"/>
      <c r="L3931" s="57"/>
    </row>
    <row r="3932" spans="8:12" s="58" customFormat="1" ht="12.75">
      <c r="H3932" s="57"/>
      <c r="L3932" s="57"/>
    </row>
    <row r="3933" spans="8:12" s="58" customFormat="1" ht="12.75">
      <c r="H3933" s="57"/>
      <c r="L3933" s="57"/>
    </row>
    <row r="3934" spans="8:12" s="58" customFormat="1" ht="12.75">
      <c r="H3934" s="57"/>
      <c r="L3934" s="57"/>
    </row>
    <row r="3935" spans="8:12" s="58" customFormat="1" ht="12.75">
      <c r="H3935" s="57"/>
      <c r="L3935" s="57"/>
    </row>
    <row r="3936" spans="8:12" s="58" customFormat="1" ht="12.75">
      <c r="H3936" s="57"/>
      <c r="L3936" s="57"/>
    </row>
    <row r="3937" spans="8:12" s="58" customFormat="1" ht="12.75">
      <c r="H3937" s="57"/>
      <c r="L3937" s="57"/>
    </row>
    <row r="3938" spans="8:12" s="58" customFormat="1" ht="12.75">
      <c r="H3938" s="57"/>
      <c r="L3938" s="57"/>
    </row>
    <row r="3939" spans="8:12" s="58" customFormat="1" ht="12.75">
      <c r="H3939" s="57"/>
      <c r="L3939" s="57"/>
    </row>
    <row r="3940" spans="8:12" s="58" customFormat="1" ht="12.75">
      <c r="H3940" s="57"/>
      <c r="L3940" s="57"/>
    </row>
    <row r="3941" spans="8:12" s="58" customFormat="1" ht="12.75">
      <c r="H3941" s="57"/>
      <c r="L3941" s="57"/>
    </row>
    <row r="3942" spans="8:12" s="58" customFormat="1" ht="12.75">
      <c r="H3942" s="57"/>
      <c r="L3942" s="57"/>
    </row>
    <row r="3943" spans="8:12" s="58" customFormat="1" ht="12.75">
      <c r="H3943" s="57"/>
      <c r="L3943" s="57"/>
    </row>
    <row r="3944" spans="8:12" s="58" customFormat="1" ht="12.75">
      <c r="H3944" s="57"/>
      <c r="L3944" s="57"/>
    </row>
    <row r="3945" spans="8:12" s="58" customFormat="1" ht="12.75">
      <c r="H3945" s="57"/>
      <c r="L3945" s="57"/>
    </row>
    <row r="3946" spans="8:12" s="58" customFormat="1" ht="12.75">
      <c r="H3946" s="57"/>
      <c r="L3946" s="57"/>
    </row>
    <row r="3947" spans="8:12" s="58" customFormat="1" ht="12.75">
      <c r="H3947" s="57"/>
      <c r="L3947" s="57"/>
    </row>
    <row r="3948" spans="8:12" s="58" customFormat="1" ht="12.75">
      <c r="H3948" s="57"/>
      <c r="L3948" s="57"/>
    </row>
    <row r="3949" spans="8:12" s="58" customFormat="1" ht="12.75">
      <c r="H3949" s="57"/>
      <c r="L3949" s="57"/>
    </row>
    <row r="3950" spans="8:12" s="58" customFormat="1" ht="12.75">
      <c r="H3950" s="57"/>
      <c r="L3950" s="57"/>
    </row>
    <row r="3951" spans="8:12" s="58" customFormat="1" ht="12.75">
      <c r="H3951" s="57"/>
      <c r="L3951" s="57"/>
    </row>
    <row r="3952" spans="8:12" s="58" customFormat="1" ht="12.75">
      <c r="H3952" s="57"/>
      <c r="L3952" s="57"/>
    </row>
    <row r="3953" spans="8:12" s="58" customFormat="1" ht="12.75">
      <c r="H3953" s="57"/>
      <c r="L3953" s="57"/>
    </row>
    <row r="3954" spans="8:12" s="58" customFormat="1" ht="12.75">
      <c r="H3954" s="57"/>
      <c r="L3954" s="57"/>
    </row>
    <row r="3955" spans="8:12" s="58" customFormat="1" ht="12.75">
      <c r="H3955" s="57"/>
      <c r="L3955" s="57"/>
    </row>
    <row r="3956" spans="8:12" s="58" customFormat="1" ht="12.75">
      <c r="H3956" s="57"/>
      <c r="L3956" s="57"/>
    </row>
    <row r="3957" spans="8:12" s="58" customFormat="1" ht="12.75">
      <c r="H3957" s="57"/>
      <c r="L3957" s="57"/>
    </row>
    <row r="3958" spans="8:12" s="58" customFormat="1" ht="12.75">
      <c r="H3958" s="57"/>
      <c r="L3958" s="57"/>
    </row>
    <row r="3959" spans="8:12" s="58" customFormat="1" ht="12.75">
      <c r="H3959" s="57"/>
      <c r="L3959" s="57"/>
    </row>
    <row r="3960" spans="8:12" s="58" customFormat="1" ht="12.75">
      <c r="H3960" s="57"/>
      <c r="L3960" s="57"/>
    </row>
    <row r="3961" spans="8:12" s="58" customFormat="1" ht="12.75">
      <c r="H3961" s="57"/>
      <c r="L3961" s="57"/>
    </row>
    <row r="3962" spans="8:12" s="58" customFormat="1" ht="12.75">
      <c r="H3962" s="57"/>
      <c r="L3962" s="57"/>
    </row>
    <row r="3963" spans="8:12" s="58" customFormat="1" ht="12.75">
      <c r="H3963" s="57"/>
      <c r="L3963" s="57"/>
    </row>
    <row r="3964" spans="8:12" s="58" customFormat="1" ht="12.75">
      <c r="H3964" s="57"/>
      <c r="L3964" s="57"/>
    </row>
    <row r="3965" spans="8:12" s="58" customFormat="1" ht="12.75">
      <c r="H3965" s="57"/>
      <c r="L3965" s="57"/>
    </row>
    <row r="3966" spans="8:12" s="58" customFormat="1" ht="12.75">
      <c r="H3966" s="57"/>
      <c r="L3966" s="57"/>
    </row>
    <row r="3967" spans="8:12" s="58" customFormat="1" ht="12.75">
      <c r="H3967" s="57"/>
      <c r="L3967" s="57"/>
    </row>
    <row r="3968" spans="8:12" s="58" customFormat="1" ht="12.75">
      <c r="H3968" s="57"/>
      <c r="L3968" s="57"/>
    </row>
    <row r="3969" spans="8:12" s="58" customFormat="1" ht="12.75">
      <c r="H3969" s="57"/>
      <c r="L3969" s="57"/>
    </row>
    <row r="3970" spans="8:12" s="58" customFormat="1" ht="12.75">
      <c r="H3970" s="57"/>
      <c r="L3970" s="57"/>
    </row>
    <row r="3971" spans="8:12" s="58" customFormat="1" ht="12.75">
      <c r="H3971" s="57"/>
      <c r="L3971" s="57"/>
    </row>
    <row r="3972" spans="8:12" s="58" customFormat="1" ht="12.75">
      <c r="H3972" s="57"/>
      <c r="L3972" s="57"/>
    </row>
    <row r="3973" spans="8:12" s="58" customFormat="1" ht="12.75">
      <c r="H3973" s="57"/>
      <c r="L3973" s="57"/>
    </row>
    <row r="3974" spans="8:12" s="58" customFormat="1" ht="12.75">
      <c r="H3974" s="57"/>
      <c r="L3974" s="57"/>
    </row>
    <row r="3975" spans="8:12" s="58" customFormat="1" ht="12.75">
      <c r="H3975" s="57"/>
      <c r="L3975" s="57"/>
    </row>
    <row r="3976" spans="8:12" s="58" customFormat="1" ht="12.75">
      <c r="H3976" s="57"/>
      <c r="L3976" s="57"/>
    </row>
    <row r="3977" spans="8:12" s="58" customFormat="1" ht="12.75">
      <c r="H3977" s="57"/>
      <c r="L3977" s="57"/>
    </row>
    <row r="3978" spans="8:12" s="58" customFormat="1" ht="12.75">
      <c r="H3978" s="57"/>
      <c r="L3978" s="57"/>
    </row>
    <row r="3979" spans="8:12" s="58" customFormat="1" ht="12.75">
      <c r="H3979" s="57"/>
      <c r="L3979" s="57"/>
    </row>
    <row r="3980" spans="8:12" s="58" customFormat="1" ht="12.75">
      <c r="H3980" s="57"/>
      <c r="L3980" s="57"/>
    </row>
    <row r="3981" spans="8:12" s="58" customFormat="1" ht="12.75">
      <c r="H3981" s="57"/>
      <c r="L3981" s="57"/>
    </row>
    <row r="3982" spans="8:12" s="58" customFormat="1" ht="12.75">
      <c r="H3982" s="57"/>
      <c r="L3982" s="57"/>
    </row>
    <row r="3983" spans="8:12" s="58" customFormat="1" ht="12.75">
      <c r="H3983" s="57"/>
      <c r="L3983" s="57"/>
    </row>
    <row r="3984" spans="8:12" s="58" customFormat="1" ht="12.75">
      <c r="H3984" s="57"/>
      <c r="L3984" s="57"/>
    </row>
    <row r="3985" spans="8:12" s="58" customFormat="1" ht="12.75">
      <c r="H3985" s="57"/>
      <c r="L3985" s="57"/>
    </row>
    <row r="3986" spans="8:12" s="58" customFormat="1" ht="12.75">
      <c r="H3986" s="57"/>
      <c r="L3986" s="57"/>
    </row>
    <row r="3987" spans="8:12" s="58" customFormat="1" ht="12.75">
      <c r="H3987" s="57"/>
      <c r="L3987" s="57"/>
    </row>
    <row r="3988" spans="8:12" s="58" customFormat="1" ht="12.75">
      <c r="H3988" s="57"/>
      <c r="L3988" s="57"/>
    </row>
    <row r="3989" spans="8:12" s="58" customFormat="1" ht="12.75">
      <c r="H3989" s="57"/>
      <c r="L3989" s="57"/>
    </row>
    <row r="3990" spans="8:12" s="58" customFormat="1" ht="12.75">
      <c r="H3990" s="57"/>
      <c r="L3990" s="57"/>
    </row>
    <row r="3991" spans="8:12" s="58" customFormat="1" ht="12.75">
      <c r="H3991" s="57"/>
      <c r="L3991" s="57"/>
    </row>
    <row r="3992" spans="8:12" s="58" customFormat="1" ht="12.75">
      <c r="H3992" s="57"/>
      <c r="L3992" s="57"/>
    </row>
    <row r="3993" spans="8:12" s="58" customFormat="1" ht="12.75">
      <c r="H3993" s="57"/>
      <c r="L3993" s="57"/>
    </row>
    <row r="3994" spans="8:12" s="58" customFormat="1" ht="12.75">
      <c r="H3994" s="57"/>
      <c r="L3994" s="57"/>
    </row>
    <row r="3995" spans="8:12" s="58" customFormat="1" ht="12.75">
      <c r="H3995" s="57"/>
      <c r="L3995" s="57"/>
    </row>
    <row r="3996" spans="8:12" s="58" customFormat="1" ht="12.75">
      <c r="H3996" s="57"/>
      <c r="L3996" s="57"/>
    </row>
    <row r="3997" spans="8:12" s="58" customFormat="1" ht="12.75">
      <c r="H3997" s="57"/>
      <c r="L3997" s="57"/>
    </row>
    <row r="3998" spans="8:12" s="58" customFormat="1" ht="12.75">
      <c r="H3998" s="57"/>
      <c r="L3998" s="57"/>
    </row>
    <row r="3999" spans="8:12" s="58" customFormat="1" ht="12.75">
      <c r="H3999" s="57"/>
      <c r="L3999" s="57"/>
    </row>
    <row r="4000" spans="8:12" s="58" customFormat="1" ht="12.75">
      <c r="H4000" s="57"/>
      <c r="L4000" s="57"/>
    </row>
    <row r="4001" spans="8:12" s="58" customFormat="1" ht="12.75">
      <c r="H4001" s="57"/>
      <c r="L4001" s="57"/>
    </row>
    <row r="4002" spans="8:12" s="58" customFormat="1" ht="12.75">
      <c r="H4002" s="57"/>
      <c r="L4002" s="57"/>
    </row>
    <row r="4003" spans="8:12" s="58" customFormat="1" ht="12.75">
      <c r="H4003" s="57"/>
      <c r="L4003" s="57"/>
    </row>
    <row r="4004" spans="8:12" s="58" customFormat="1" ht="12.75">
      <c r="H4004" s="57"/>
      <c r="L4004" s="57"/>
    </row>
    <row r="4005" spans="8:12" s="58" customFormat="1" ht="12.75">
      <c r="H4005" s="57"/>
      <c r="L4005" s="57"/>
    </row>
    <row r="4006" spans="8:12" s="58" customFormat="1" ht="12.75">
      <c r="H4006" s="57"/>
      <c r="L4006" s="57"/>
    </row>
    <row r="4007" spans="8:12" s="58" customFormat="1" ht="12.75">
      <c r="H4007" s="57"/>
      <c r="L4007" s="57"/>
    </row>
    <row r="4008" spans="8:12" s="58" customFormat="1" ht="12.75">
      <c r="H4008" s="57"/>
      <c r="L4008" s="57"/>
    </row>
    <row r="4009" spans="8:12" s="58" customFormat="1" ht="12.75">
      <c r="H4009" s="57"/>
      <c r="L4009" s="57"/>
    </row>
    <row r="4010" spans="8:12" s="58" customFormat="1" ht="12.75">
      <c r="H4010" s="57"/>
      <c r="L4010" s="57"/>
    </row>
    <row r="4011" spans="8:12" s="58" customFormat="1" ht="12.75">
      <c r="H4011" s="57"/>
      <c r="L4011" s="57"/>
    </row>
    <row r="4012" spans="8:12" s="58" customFormat="1" ht="12.75">
      <c r="H4012" s="57"/>
      <c r="L4012" s="57"/>
    </row>
    <row r="4013" spans="8:12" s="58" customFormat="1" ht="12.75">
      <c r="H4013" s="57"/>
      <c r="L4013" s="57"/>
    </row>
    <row r="4014" spans="8:12" s="58" customFormat="1" ht="12.75">
      <c r="H4014" s="57"/>
      <c r="L4014" s="57"/>
    </row>
    <row r="4015" spans="8:12" s="58" customFormat="1" ht="12.75">
      <c r="H4015" s="57"/>
      <c r="L4015" s="57"/>
    </row>
    <row r="4016" spans="8:12" s="58" customFormat="1" ht="12.75">
      <c r="H4016" s="57"/>
      <c r="L4016" s="57"/>
    </row>
    <row r="4017" spans="8:12" s="58" customFormat="1" ht="12.75">
      <c r="H4017" s="57"/>
      <c r="L4017" s="57"/>
    </row>
    <row r="4018" spans="8:12" s="58" customFormat="1" ht="12.75">
      <c r="H4018" s="57"/>
      <c r="L4018" s="57"/>
    </row>
    <row r="4019" spans="8:12" s="58" customFormat="1" ht="12.75">
      <c r="H4019" s="57"/>
      <c r="L4019" s="57"/>
    </row>
    <row r="4020" spans="8:12" s="58" customFormat="1" ht="12.75">
      <c r="H4020" s="57"/>
      <c r="L4020" s="57"/>
    </row>
    <row r="4021" spans="8:12" s="58" customFormat="1" ht="12.75">
      <c r="H4021" s="57"/>
      <c r="L4021" s="57"/>
    </row>
    <row r="4022" spans="8:12" s="58" customFormat="1" ht="12.75">
      <c r="H4022" s="57"/>
      <c r="L4022" s="57"/>
    </row>
    <row r="4023" spans="8:12" s="58" customFormat="1" ht="12.75">
      <c r="H4023" s="57"/>
      <c r="L4023" s="57"/>
    </row>
    <row r="4024" spans="8:12" s="58" customFormat="1" ht="12.75">
      <c r="H4024" s="57"/>
      <c r="L4024" s="57"/>
    </row>
    <row r="4025" spans="8:12" s="58" customFormat="1" ht="12.75">
      <c r="H4025" s="57"/>
      <c r="L4025" s="57"/>
    </row>
    <row r="4026" spans="8:12" s="58" customFormat="1" ht="12.75">
      <c r="H4026" s="57"/>
      <c r="L4026" s="57"/>
    </row>
    <row r="4027" spans="8:12" s="58" customFormat="1" ht="12.75">
      <c r="H4027" s="57"/>
      <c r="L4027" s="57"/>
    </row>
    <row r="4028" spans="8:12" s="58" customFormat="1" ht="12.75">
      <c r="H4028" s="57"/>
      <c r="L4028" s="57"/>
    </row>
    <row r="4029" spans="8:12" s="58" customFormat="1" ht="12.75">
      <c r="H4029" s="57"/>
      <c r="L4029" s="57"/>
    </row>
    <row r="4030" spans="8:12" s="58" customFormat="1" ht="12.75">
      <c r="H4030" s="57"/>
      <c r="L4030" s="57"/>
    </row>
    <row r="4031" spans="8:12" s="58" customFormat="1" ht="12.75">
      <c r="H4031" s="57"/>
      <c r="L4031" s="57"/>
    </row>
    <row r="4032" spans="8:12" s="58" customFormat="1" ht="12.75">
      <c r="H4032" s="57"/>
      <c r="L4032" s="57"/>
    </row>
    <row r="4033" spans="8:12" s="58" customFormat="1" ht="12.75">
      <c r="H4033" s="57"/>
      <c r="L4033" s="57"/>
    </row>
    <row r="4034" spans="8:12" s="58" customFormat="1" ht="12.75">
      <c r="H4034" s="57"/>
      <c r="L4034" s="57"/>
    </row>
    <row r="4035" spans="8:12" s="58" customFormat="1" ht="12.75">
      <c r="H4035" s="57"/>
      <c r="L4035" s="57"/>
    </row>
    <row r="4036" spans="8:12" s="58" customFormat="1" ht="12.75">
      <c r="H4036" s="57"/>
      <c r="L4036" s="57"/>
    </row>
    <row r="4037" spans="8:12" s="58" customFormat="1" ht="12.75">
      <c r="H4037" s="57"/>
      <c r="L4037" s="57"/>
    </row>
    <row r="4038" spans="8:12" s="58" customFormat="1" ht="12.75">
      <c r="H4038" s="57"/>
      <c r="L4038" s="57"/>
    </row>
    <row r="4039" spans="8:12" s="58" customFormat="1" ht="12.75">
      <c r="H4039" s="57"/>
      <c r="L4039" s="57"/>
    </row>
    <row r="4040" spans="8:12" s="58" customFormat="1" ht="12.75">
      <c r="H4040" s="57"/>
      <c r="L4040" s="57"/>
    </row>
    <row r="4041" spans="8:12" s="58" customFormat="1" ht="12.75">
      <c r="H4041" s="57"/>
      <c r="L4041" s="57"/>
    </row>
    <row r="4042" spans="8:12" s="58" customFormat="1" ht="12.75">
      <c r="H4042" s="57"/>
      <c r="L4042" s="57"/>
    </row>
    <row r="4043" spans="8:12" s="58" customFormat="1" ht="12.75">
      <c r="H4043" s="57"/>
      <c r="L4043" s="57"/>
    </row>
    <row r="4044" spans="8:12" s="58" customFormat="1" ht="12.75">
      <c r="H4044" s="57"/>
      <c r="L4044" s="57"/>
    </row>
    <row r="4045" spans="8:12" s="58" customFormat="1" ht="12.75">
      <c r="H4045" s="57"/>
      <c r="L4045" s="57"/>
    </row>
    <row r="4046" spans="8:12" s="58" customFormat="1" ht="12.75">
      <c r="H4046" s="57"/>
      <c r="L4046" s="57"/>
    </row>
    <row r="4047" spans="8:12" s="58" customFormat="1" ht="12.75">
      <c r="H4047" s="57"/>
      <c r="L4047" s="57"/>
    </row>
    <row r="4048" spans="8:12" s="58" customFormat="1" ht="12.75">
      <c r="H4048" s="57"/>
      <c r="L4048" s="57"/>
    </row>
    <row r="4049" spans="8:12" s="58" customFormat="1" ht="12.75">
      <c r="H4049" s="57"/>
      <c r="L4049" s="57"/>
    </row>
    <row r="4050" spans="8:12" s="58" customFormat="1" ht="12.75">
      <c r="H4050" s="57"/>
      <c r="L4050" s="57"/>
    </row>
    <row r="4051" spans="8:12" s="58" customFormat="1" ht="12.75">
      <c r="H4051" s="57"/>
      <c r="L4051" s="57"/>
    </row>
    <row r="4052" spans="8:12" s="58" customFormat="1" ht="12.75">
      <c r="H4052" s="57"/>
      <c r="L4052" s="57"/>
    </row>
    <row r="4053" spans="8:12" s="58" customFormat="1" ht="12.75">
      <c r="H4053" s="57"/>
      <c r="L4053" s="57"/>
    </row>
    <row r="4054" spans="8:12" s="58" customFormat="1" ht="12.75">
      <c r="H4054" s="57"/>
      <c r="L4054" s="57"/>
    </row>
    <row r="4055" spans="8:12" s="58" customFormat="1" ht="12.75">
      <c r="H4055" s="57"/>
      <c r="L4055" s="57"/>
    </row>
    <row r="4056" spans="8:12" s="58" customFormat="1" ht="12.75">
      <c r="H4056" s="57"/>
      <c r="L4056" s="57"/>
    </row>
    <row r="4057" spans="8:12" s="58" customFormat="1" ht="12.75">
      <c r="H4057" s="57"/>
      <c r="L4057" s="57"/>
    </row>
    <row r="4058" spans="8:12" s="58" customFormat="1" ht="12.75">
      <c r="H4058" s="57"/>
      <c r="L4058" s="57"/>
    </row>
    <row r="4059" spans="8:12" s="58" customFormat="1" ht="12.75">
      <c r="H4059" s="57"/>
      <c r="L4059" s="57"/>
    </row>
    <row r="4060" spans="8:12" s="58" customFormat="1" ht="12.75">
      <c r="H4060" s="57"/>
      <c r="L4060" s="57"/>
    </row>
    <row r="4061" spans="8:12" s="58" customFormat="1" ht="12.75">
      <c r="H4061" s="57"/>
      <c r="L4061" s="57"/>
    </row>
    <row r="4062" spans="8:12" s="58" customFormat="1" ht="12.75">
      <c r="H4062" s="57"/>
      <c r="L4062" s="57"/>
    </row>
    <row r="4063" spans="8:12" s="58" customFormat="1" ht="12.75">
      <c r="H4063" s="57"/>
      <c r="L4063" s="57"/>
    </row>
    <row r="4064" spans="8:12" s="58" customFormat="1" ht="12.75">
      <c r="H4064" s="57"/>
      <c r="L4064" s="57"/>
    </row>
    <row r="4065" spans="8:12" s="58" customFormat="1" ht="12.75">
      <c r="H4065" s="57"/>
      <c r="L4065" s="57"/>
    </row>
    <row r="4066" spans="8:12" s="58" customFormat="1" ht="12.75">
      <c r="H4066" s="57"/>
      <c r="L4066" s="57"/>
    </row>
    <row r="4067" spans="8:12" s="58" customFormat="1" ht="12.75">
      <c r="H4067" s="57"/>
      <c r="L4067" s="57"/>
    </row>
    <row r="4068" spans="8:12" s="58" customFormat="1" ht="12.75">
      <c r="H4068" s="57"/>
      <c r="L4068" s="57"/>
    </row>
    <row r="4069" spans="8:12" s="58" customFormat="1" ht="12.75">
      <c r="H4069" s="57"/>
      <c r="L4069" s="57"/>
    </row>
    <row r="4070" spans="8:12" s="58" customFormat="1" ht="12.75">
      <c r="H4070" s="57"/>
      <c r="L4070" s="57"/>
    </row>
    <row r="4071" spans="8:12" s="58" customFormat="1" ht="12.75">
      <c r="H4071" s="57"/>
      <c r="L4071" s="57"/>
    </row>
    <row r="4072" spans="8:12" s="58" customFormat="1" ht="12.75">
      <c r="H4072" s="57"/>
      <c r="L4072" s="57"/>
    </row>
    <row r="4073" spans="8:12" s="58" customFormat="1" ht="12.75">
      <c r="H4073" s="57"/>
      <c r="L4073" s="57"/>
    </row>
    <row r="4074" spans="8:12" s="58" customFormat="1" ht="12.75">
      <c r="H4074" s="57"/>
      <c r="L4074" s="57"/>
    </row>
    <row r="4075" spans="8:12" s="58" customFormat="1" ht="12.75">
      <c r="H4075" s="57"/>
      <c r="L4075" s="57"/>
    </row>
    <row r="4076" spans="8:12" s="58" customFormat="1" ht="12.75">
      <c r="H4076" s="57"/>
      <c r="L4076" s="57"/>
    </row>
    <row r="4077" spans="8:12" s="58" customFormat="1" ht="12.75">
      <c r="H4077" s="57"/>
      <c r="L4077" s="57"/>
    </row>
    <row r="4078" spans="8:12" s="58" customFormat="1" ht="12.75">
      <c r="H4078" s="57"/>
      <c r="L4078" s="57"/>
    </row>
    <row r="4079" spans="8:12" s="58" customFormat="1" ht="12.75">
      <c r="H4079" s="57"/>
      <c r="L4079" s="57"/>
    </row>
    <row r="4080" spans="8:12" s="58" customFormat="1" ht="12.75">
      <c r="H4080" s="57"/>
      <c r="L4080" s="57"/>
    </row>
    <row r="4081" spans="8:12" s="58" customFormat="1" ht="12.75">
      <c r="H4081" s="57"/>
      <c r="L4081" s="57"/>
    </row>
    <row r="4082" spans="8:12" s="58" customFormat="1" ht="12.75">
      <c r="H4082" s="57"/>
      <c r="L4082" s="57"/>
    </row>
    <row r="4083" spans="8:12" s="58" customFormat="1" ht="12.75">
      <c r="H4083" s="57"/>
      <c r="L4083" s="57"/>
    </row>
    <row r="4084" spans="8:12" s="58" customFormat="1" ht="12.75">
      <c r="H4084" s="57"/>
      <c r="L4084" s="57"/>
    </row>
    <row r="4085" spans="8:12" s="58" customFormat="1" ht="12.75">
      <c r="H4085" s="57"/>
      <c r="L4085" s="57"/>
    </row>
    <row r="4086" spans="8:12" s="58" customFormat="1" ht="12.75">
      <c r="H4086" s="57"/>
      <c r="L4086" s="57"/>
    </row>
    <row r="4087" spans="8:12" s="58" customFormat="1" ht="12.75">
      <c r="H4087" s="57"/>
      <c r="L4087" s="57"/>
    </row>
    <row r="4088" spans="8:12" s="58" customFormat="1" ht="12.75">
      <c r="H4088" s="57"/>
      <c r="L4088" s="57"/>
    </row>
    <row r="4089" spans="8:12" s="58" customFormat="1" ht="12.75">
      <c r="H4089" s="57"/>
      <c r="L4089" s="57"/>
    </row>
    <row r="4090" spans="8:12" s="58" customFormat="1" ht="12.75">
      <c r="H4090" s="57"/>
      <c r="L4090" s="57"/>
    </row>
    <row r="4091" spans="8:12" s="58" customFormat="1" ht="12.75">
      <c r="H4091" s="57"/>
      <c r="L4091" s="57"/>
    </row>
    <row r="4092" spans="8:12" s="58" customFormat="1" ht="12.75">
      <c r="H4092" s="57"/>
      <c r="L4092" s="57"/>
    </row>
    <row r="4093" spans="8:12" s="58" customFormat="1" ht="12.75">
      <c r="H4093" s="57"/>
      <c r="L4093" s="57"/>
    </row>
    <row r="4094" spans="8:12" s="58" customFormat="1" ht="12.75">
      <c r="H4094" s="57"/>
      <c r="L4094" s="57"/>
    </row>
    <row r="4095" spans="8:12" s="58" customFormat="1" ht="12.75">
      <c r="H4095" s="57"/>
      <c r="L4095" s="57"/>
    </row>
    <row r="4096" spans="8:12" s="58" customFormat="1" ht="12.75">
      <c r="H4096" s="57"/>
      <c r="L4096" s="57"/>
    </row>
    <row r="4097" spans="8:12" s="58" customFormat="1" ht="12.75">
      <c r="H4097" s="57"/>
      <c r="L4097" s="57"/>
    </row>
    <row r="4098" spans="8:12" s="58" customFormat="1" ht="12.75">
      <c r="H4098" s="57"/>
      <c r="L4098" s="57"/>
    </row>
    <row r="4099" spans="8:12" s="58" customFormat="1" ht="12.75">
      <c r="H4099" s="57"/>
      <c r="L4099" s="57"/>
    </row>
    <row r="4100" spans="8:12" s="58" customFormat="1" ht="12.75">
      <c r="H4100" s="57"/>
      <c r="L4100" s="57"/>
    </row>
    <row r="4101" spans="8:12" s="58" customFormat="1" ht="12.75">
      <c r="H4101" s="57"/>
      <c r="L4101" s="57"/>
    </row>
    <row r="4102" spans="8:12" s="58" customFormat="1" ht="12.75">
      <c r="H4102" s="57"/>
      <c r="L4102" s="57"/>
    </row>
    <row r="4103" spans="8:12" s="58" customFormat="1" ht="12.75">
      <c r="H4103" s="57"/>
      <c r="L4103" s="57"/>
    </row>
    <row r="4104" spans="8:12" s="58" customFormat="1" ht="12.75">
      <c r="H4104" s="57"/>
      <c r="L4104" s="57"/>
    </row>
    <row r="4105" spans="8:12" s="58" customFormat="1" ht="12.75">
      <c r="H4105" s="57"/>
      <c r="L4105" s="57"/>
    </row>
    <row r="4106" spans="8:12" s="58" customFormat="1" ht="12.75">
      <c r="H4106" s="57"/>
      <c r="L4106" s="57"/>
    </row>
    <row r="4107" spans="8:12" s="58" customFormat="1" ht="12.75">
      <c r="H4107" s="57"/>
      <c r="L4107" s="57"/>
    </row>
    <row r="4108" spans="8:12" s="58" customFormat="1" ht="12.75">
      <c r="H4108" s="57"/>
      <c r="L4108" s="57"/>
    </row>
    <row r="4109" spans="8:12" s="58" customFormat="1" ht="12.75">
      <c r="H4109" s="57"/>
      <c r="L4109" s="57"/>
    </row>
    <row r="4110" spans="8:12" s="58" customFormat="1" ht="12.75">
      <c r="H4110" s="57"/>
      <c r="L4110" s="57"/>
    </row>
    <row r="4111" spans="8:12" s="58" customFormat="1" ht="12.75">
      <c r="H4111" s="57"/>
      <c r="L4111" s="57"/>
    </row>
    <row r="4112" spans="8:12" s="58" customFormat="1" ht="12.75">
      <c r="H4112" s="57"/>
      <c r="L4112" s="57"/>
    </row>
    <row r="4113" spans="8:12" s="58" customFormat="1" ht="12.75">
      <c r="H4113" s="57"/>
      <c r="L4113" s="57"/>
    </row>
    <row r="4114" spans="8:12" s="58" customFormat="1" ht="12.75">
      <c r="H4114" s="57"/>
      <c r="L4114" s="57"/>
    </row>
    <row r="4115" spans="8:12" s="58" customFormat="1" ht="12.75">
      <c r="H4115" s="57"/>
      <c r="L4115" s="57"/>
    </row>
    <row r="4116" spans="8:12" s="58" customFormat="1" ht="12.75">
      <c r="H4116" s="57"/>
      <c r="L4116" s="57"/>
    </row>
    <row r="4117" spans="8:12" s="58" customFormat="1" ht="12.75">
      <c r="H4117" s="57"/>
      <c r="L4117" s="57"/>
    </row>
    <row r="4118" spans="8:12" s="58" customFormat="1" ht="12.75">
      <c r="H4118" s="57"/>
      <c r="L4118" s="57"/>
    </row>
    <row r="4119" spans="8:12" s="58" customFormat="1" ht="12.75">
      <c r="H4119" s="57"/>
      <c r="L4119" s="57"/>
    </row>
    <row r="4120" spans="8:12" s="58" customFormat="1" ht="12.75">
      <c r="H4120" s="57"/>
      <c r="L4120" s="57"/>
    </row>
    <row r="4121" spans="8:12" s="58" customFormat="1" ht="12.75">
      <c r="H4121" s="57"/>
      <c r="L4121" s="57"/>
    </row>
    <row r="4122" spans="8:12" s="58" customFormat="1" ht="12.75">
      <c r="H4122" s="57"/>
      <c r="L4122" s="57"/>
    </row>
    <row r="4123" spans="8:12" s="58" customFormat="1" ht="12.75">
      <c r="H4123" s="57"/>
      <c r="L4123" s="57"/>
    </row>
    <row r="4124" spans="8:12" s="58" customFormat="1" ht="12.75">
      <c r="H4124" s="57"/>
      <c r="L4124" s="57"/>
    </row>
    <row r="4125" spans="8:12" s="58" customFormat="1" ht="12.75">
      <c r="H4125" s="57"/>
      <c r="L4125" s="57"/>
    </row>
    <row r="4126" spans="8:12" s="58" customFormat="1" ht="12.75">
      <c r="H4126" s="57"/>
      <c r="L4126" s="57"/>
    </row>
    <row r="4127" spans="8:12" s="58" customFormat="1" ht="12.75">
      <c r="H4127" s="57"/>
      <c r="L4127" s="57"/>
    </row>
    <row r="4128" spans="8:12" s="58" customFormat="1" ht="12.75">
      <c r="H4128" s="57"/>
      <c r="L4128" s="57"/>
    </row>
    <row r="4129" spans="8:12" s="58" customFormat="1" ht="12.75">
      <c r="H4129" s="57"/>
      <c r="L4129" s="57"/>
    </row>
    <row r="4130" spans="8:12" s="58" customFormat="1" ht="12.75">
      <c r="H4130" s="57"/>
      <c r="L4130" s="57"/>
    </row>
    <row r="4131" spans="8:12" s="58" customFormat="1" ht="12.75">
      <c r="H4131" s="57"/>
      <c r="L4131" s="57"/>
    </row>
    <row r="4132" spans="8:12" s="58" customFormat="1" ht="12.75">
      <c r="H4132" s="57"/>
      <c r="L4132" s="57"/>
    </row>
    <row r="4133" spans="8:12" s="58" customFormat="1" ht="12.75">
      <c r="H4133" s="57"/>
      <c r="L4133" s="57"/>
    </row>
    <row r="4134" spans="8:12" s="58" customFormat="1" ht="12.75">
      <c r="H4134" s="57"/>
      <c r="L4134" s="57"/>
    </row>
    <row r="4135" spans="8:12" s="58" customFormat="1" ht="12.75">
      <c r="H4135" s="57"/>
      <c r="L4135" s="57"/>
    </row>
    <row r="4136" spans="8:12" s="58" customFormat="1" ht="12.75">
      <c r="H4136" s="57"/>
      <c r="L4136" s="57"/>
    </row>
    <row r="4137" spans="8:12" s="58" customFormat="1" ht="12.75">
      <c r="H4137" s="57"/>
      <c r="L4137" s="57"/>
    </row>
    <row r="4138" spans="8:12" s="58" customFormat="1" ht="12.75">
      <c r="H4138" s="57"/>
      <c r="L4138" s="57"/>
    </row>
    <row r="4139" spans="8:12" s="58" customFormat="1" ht="12.75">
      <c r="H4139" s="57"/>
      <c r="L4139" s="57"/>
    </row>
    <row r="4140" spans="8:12" s="58" customFormat="1" ht="12.75">
      <c r="H4140" s="57"/>
      <c r="L4140" s="57"/>
    </row>
    <row r="4141" spans="8:12" s="58" customFormat="1" ht="12.75">
      <c r="H4141" s="57"/>
      <c r="L4141" s="57"/>
    </row>
    <row r="4142" spans="8:12" s="58" customFormat="1" ht="12.75">
      <c r="H4142" s="57"/>
      <c r="L4142" s="57"/>
    </row>
    <row r="4143" spans="8:12" s="58" customFormat="1" ht="12.75">
      <c r="H4143" s="57"/>
      <c r="L4143" s="57"/>
    </row>
    <row r="4144" spans="8:12" s="58" customFormat="1" ht="12.75">
      <c r="H4144" s="57"/>
      <c r="L4144" s="57"/>
    </row>
    <row r="4145" spans="8:12" s="58" customFormat="1" ht="12.75">
      <c r="H4145" s="57"/>
      <c r="L4145" s="57"/>
    </row>
    <row r="4146" spans="8:12" s="58" customFormat="1" ht="12.75">
      <c r="H4146" s="57"/>
      <c r="L4146" s="57"/>
    </row>
    <row r="4147" spans="8:12" s="58" customFormat="1" ht="12.75">
      <c r="H4147" s="57"/>
      <c r="L4147" s="57"/>
    </row>
    <row r="4148" spans="8:12" s="58" customFormat="1" ht="12.75">
      <c r="H4148" s="57"/>
      <c r="L4148" s="57"/>
    </row>
    <row r="4149" spans="8:12" s="58" customFormat="1" ht="12.75">
      <c r="H4149" s="57"/>
      <c r="L4149" s="57"/>
    </row>
    <row r="4150" spans="8:12" s="58" customFormat="1" ht="12.75">
      <c r="H4150" s="57"/>
      <c r="L4150" s="57"/>
    </row>
    <row r="4151" spans="8:12" s="58" customFormat="1" ht="12.75">
      <c r="H4151" s="57"/>
      <c r="L4151" s="57"/>
    </row>
    <row r="4152" spans="8:12" s="58" customFormat="1" ht="12.75">
      <c r="H4152" s="57"/>
      <c r="L4152" s="57"/>
    </row>
    <row r="4153" spans="8:12" s="58" customFormat="1" ht="12.75">
      <c r="H4153" s="57"/>
      <c r="L4153" s="57"/>
    </row>
    <row r="4154" spans="8:12" s="58" customFormat="1" ht="12.75">
      <c r="H4154" s="57"/>
      <c r="L4154" s="57"/>
    </row>
    <row r="4155" spans="8:12" s="58" customFormat="1" ht="12.75">
      <c r="H4155" s="57"/>
      <c r="L4155" s="57"/>
    </row>
    <row r="4156" spans="8:12" s="58" customFormat="1" ht="12.75">
      <c r="H4156" s="57"/>
      <c r="L4156" s="57"/>
    </row>
    <row r="4157" spans="8:12" s="58" customFormat="1" ht="12.75">
      <c r="H4157" s="57"/>
      <c r="L4157" s="57"/>
    </row>
    <row r="4158" spans="8:12" s="58" customFormat="1" ht="12.75">
      <c r="H4158" s="57"/>
      <c r="L4158" s="57"/>
    </row>
    <row r="4159" spans="8:12" s="58" customFormat="1" ht="12.75">
      <c r="H4159" s="57"/>
      <c r="L4159" s="57"/>
    </row>
    <row r="4160" spans="8:12" s="58" customFormat="1" ht="12.75">
      <c r="H4160" s="57"/>
      <c r="L4160" s="57"/>
    </row>
    <row r="4161" spans="8:12" s="58" customFormat="1" ht="12.75">
      <c r="H4161" s="57"/>
      <c r="L4161" s="57"/>
    </row>
    <row r="4162" spans="8:12" s="58" customFormat="1" ht="12.75">
      <c r="H4162" s="57"/>
      <c r="L4162" s="57"/>
    </row>
    <row r="4163" spans="8:12" s="58" customFormat="1" ht="12.75">
      <c r="H4163" s="57"/>
      <c r="L4163" s="57"/>
    </row>
    <row r="4164" spans="8:12" s="58" customFormat="1" ht="12.75">
      <c r="H4164" s="57"/>
      <c r="L4164" s="57"/>
    </row>
    <row r="4165" spans="8:12" s="58" customFormat="1" ht="12.75">
      <c r="H4165" s="57"/>
      <c r="L4165" s="57"/>
    </row>
    <row r="4166" spans="8:12" s="58" customFormat="1" ht="12.75">
      <c r="H4166" s="57"/>
      <c r="L4166" s="57"/>
    </row>
    <row r="4167" spans="8:12" s="58" customFormat="1" ht="12.75">
      <c r="H4167" s="57"/>
      <c r="L4167" s="57"/>
    </row>
    <row r="4168" spans="8:12" s="58" customFormat="1" ht="12.75">
      <c r="H4168" s="57"/>
      <c r="L4168" s="57"/>
    </row>
    <row r="4169" spans="8:12" s="58" customFormat="1" ht="12.75">
      <c r="H4169" s="57"/>
      <c r="L4169" s="57"/>
    </row>
    <row r="4170" spans="8:12" s="58" customFormat="1" ht="12.75">
      <c r="H4170" s="57"/>
      <c r="L4170" s="57"/>
    </row>
    <row r="4171" spans="8:12" s="58" customFormat="1" ht="12.75">
      <c r="H4171" s="57"/>
      <c r="L4171" s="57"/>
    </row>
    <row r="4172" spans="8:12" s="58" customFormat="1" ht="12.75">
      <c r="H4172" s="57"/>
      <c r="L4172" s="57"/>
    </row>
    <row r="4173" spans="8:12" s="58" customFormat="1" ht="12.75">
      <c r="H4173" s="57"/>
      <c r="L4173" s="57"/>
    </row>
    <row r="4174" spans="8:12" s="58" customFormat="1" ht="12.75">
      <c r="H4174" s="57"/>
      <c r="L4174" s="57"/>
    </row>
    <row r="4175" spans="8:12" s="58" customFormat="1" ht="12.75">
      <c r="H4175" s="57"/>
      <c r="L4175" s="57"/>
    </row>
    <row r="4176" spans="8:12" s="58" customFormat="1" ht="12.75">
      <c r="H4176" s="57"/>
      <c r="L4176" s="57"/>
    </row>
    <row r="4177" spans="8:12" s="58" customFormat="1" ht="12.75">
      <c r="H4177" s="57"/>
      <c r="L4177" s="57"/>
    </row>
    <row r="4178" spans="8:12" s="58" customFormat="1" ht="12.75">
      <c r="H4178" s="57"/>
      <c r="L4178" s="57"/>
    </row>
    <row r="4179" spans="8:12" s="58" customFormat="1" ht="12.75">
      <c r="H4179" s="57"/>
      <c r="L4179" s="57"/>
    </row>
    <row r="4180" spans="8:12" s="58" customFormat="1" ht="12.75">
      <c r="H4180" s="57"/>
      <c r="L4180" s="57"/>
    </row>
    <row r="4181" spans="8:12" s="58" customFormat="1" ht="12.75">
      <c r="H4181" s="57"/>
      <c r="L4181" s="57"/>
    </row>
    <row r="4182" spans="8:12" s="58" customFormat="1" ht="12.75">
      <c r="H4182" s="57"/>
      <c r="L4182" s="57"/>
    </row>
    <row r="4183" spans="8:12" s="58" customFormat="1" ht="12.75">
      <c r="H4183" s="57"/>
      <c r="L4183" s="57"/>
    </row>
    <row r="4184" spans="8:12" s="58" customFormat="1" ht="12.75">
      <c r="H4184" s="57"/>
      <c r="L4184" s="57"/>
    </row>
    <row r="4185" spans="8:12" s="58" customFormat="1" ht="12.75">
      <c r="H4185" s="57"/>
      <c r="L4185" s="57"/>
    </row>
    <row r="4186" spans="8:12" s="58" customFormat="1" ht="12.75">
      <c r="H4186" s="57"/>
      <c r="L4186" s="57"/>
    </row>
    <row r="4187" spans="8:12" s="58" customFormat="1" ht="12.75">
      <c r="H4187" s="57"/>
      <c r="L4187" s="57"/>
    </row>
    <row r="4188" spans="8:12" s="58" customFormat="1" ht="12.75">
      <c r="H4188" s="57"/>
      <c r="L4188" s="57"/>
    </row>
    <row r="4189" spans="8:12" s="58" customFormat="1" ht="12.75">
      <c r="H4189" s="57"/>
      <c r="L4189" s="57"/>
    </row>
    <row r="4190" spans="8:12" s="58" customFormat="1" ht="12.75">
      <c r="H4190" s="57"/>
      <c r="L4190" s="57"/>
    </row>
    <row r="4191" spans="8:12" s="58" customFormat="1" ht="12.75">
      <c r="H4191" s="57"/>
      <c r="L4191" s="57"/>
    </row>
    <row r="4192" spans="8:12" s="58" customFormat="1" ht="12.75">
      <c r="H4192" s="57"/>
      <c r="L4192" s="57"/>
    </row>
    <row r="4193" spans="8:12" s="58" customFormat="1" ht="12.75">
      <c r="H4193" s="57"/>
      <c r="L4193" s="57"/>
    </row>
    <row r="4194" spans="8:12" s="58" customFormat="1" ht="12.75">
      <c r="H4194" s="57"/>
      <c r="L4194" s="57"/>
    </row>
    <row r="4195" spans="8:12" s="58" customFormat="1" ht="12.75">
      <c r="H4195" s="57"/>
      <c r="L4195" s="57"/>
    </row>
    <row r="4196" spans="8:12" s="58" customFormat="1" ht="12.75">
      <c r="H4196" s="57"/>
      <c r="L4196" s="57"/>
    </row>
    <row r="4197" spans="8:12" s="58" customFormat="1" ht="12.75">
      <c r="H4197" s="57"/>
      <c r="L4197" s="57"/>
    </row>
    <row r="4198" spans="8:12" s="58" customFormat="1" ht="12.75">
      <c r="H4198" s="57"/>
      <c r="L4198" s="57"/>
    </row>
    <row r="4199" spans="8:12" s="58" customFormat="1" ht="12.75">
      <c r="H4199" s="57"/>
      <c r="L4199" s="57"/>
    </row>
    <row r="4200" spans="8:12" s="58" customFormat="1" ht="12.75">
      <c r="H4200" s="57"/>
      <c r="L4200" s="57"/>
    </row>
    <row r="4201" spans="8:12" s="58" customFormat="1" ht="12.75">
      <c r="H4201" s="57"/>
      <c r="L4201" s="57"/>
    </row>
    <row r="4202" spans="8:12" s="58" customFormat="1" ht="12.75">
      <c r="H4202" s="57"/>
      <c r="L4202" s="57"/>
    </row>
    <row r="4203" spans="8:12" s="58" customFormat="1" ht="12.75">
      <c r="H4203" s="57"/>
      <c r="L4203" s="57"/>
    </row>
    <row r="4204" spans="8:12" s="58" customFormat="1" ht="12.75">
      <c r="H4204" s="57"/>
      <c r="L4204" s="57"/>
    </row>
    <row r="4205" spans="8:12" s="58" customFormat="1" ht="12.75">
      <c r="H4205" s="57"/>
      <c r="L4205" s="57"/>
    </row>
    <row r="4206" spans="8:12" s="58" customFormat="1" ht="12.75">
      <c r="H4206" s="57"/>
      <c r="L4206" s="57"/>
    </row>
    <row r="4207" spans="8:12" s="58" customFormat="1" ht="12.75">
      <c r="H4207" s="57"/>
      <c r="L4207" s="57"/>
    </row>
    <row r="4208" spans="8:12" s="58" customFormat="1" ht="12.75">
      <c r="H4208" s="57"/>
      <c r="L4208" s="57"/>
    </row>
    <row r="4209" spans="8:12" s="58" customFormat="1" ht="12.75">
      <c r="H4209" s="57"/>
      <c r="L4209" s="57"/>
    </row>
    <row r="4210" spans="8:12" s="58" customFormat="1" ht="12.75">
      <c r="H4210" s="57"/>
      <c r="L4210" s="57"/>
    </row>
    <row r="4211" spans="8:12" s="58" customFormat="1" ht="12.75">
      <c r="H4211" s="57"/>
      <c r="L4211" s="57"/>
    </row>
    <row r="4212" spans="8:12" s="58" customFormat="1" ht="12.75">
      <c r="H4212" s="57"/>
      <c r="L4212" s="57"/>
    </row>
    <row r="4213" spans="8:12" s="58" customFormat="1" ht="12.75">
      <c r="H4213" s="57"/>
      <c r="L4213" s="57"/>
    </row>
    <row r="4214" spans="8:12" s="58" customFormat="1" ht="12.75">
      <c r="H4214" s="57"/>
      <c r="L4214" s="57"/>
    </row>
    <row r="4215" spans="8:12" s="58" customFormat="1" ht="12.75">
      <c r="H4215" s="57"/>
      <c r="L4215" s="57"/>
    </row>
    <row r="4216" spans="8:12" s="58" customFormat="1" ht="12.75">
      <c r="H4216" s="57"/>
      <c r="L4216" s="57"/>
    </row>
    <row r="4217" spans="8:12" s="58" customFormat="1" ht="12.75">
      <c r="H4217" s="57"/>
      <c r="L4217" s="57"/>
    </row>
    <row r="4218" spans="8:12" s="58" customFormat="1" ht="12.75">
      <c r="H4218" s="57"/>
      <c r="L4218" s="57"/>
    </row>
    <row r="4219" spans="8:12" s="58" customFormat="1" ht="12.75">
      <c r="H4219" s="57"/>
      <c r="L4219" s="57"/>
    </row>
    <row r="4220" spans="8:12" s="58" customFormat="1" ht="12.75">
      <c r="H4220" s="57"/>
      <c r="L4220" s="57"/>
    </row>
    <row r="4221" spans="8:12" s="58" customFormat="1" ht="12.75">
      <c r="H4221" s="57"/>
      <c r="L4221" s="57"/>
    </row>
    <row r="4222" spans="8:12" s="58" customFormat="1" ht="12.75">
      <c r="H4222" s="57"/>
      <c r="L4222" s="57"/>
    </row>
    <row r="4223" spans="8:12" s="58" customFormat="1" ht="12.75">
      <c r="H4223" s="57"/>
      <c r="L4223" s="57"/>
    </row>
    <row r="4224" spans="8:12" s="58" customFormat="1" ht="12.75">
      <c r="H4224" s="57"/>
      <c r="L4224" s="57"/>
    </row>
    <row r="4225" spans="8:12" s="58" customFormat="1" ht="12.75">
      <c r="H4225" s="57"/>
      <c r="L4225" s="57"/>
    </row>
    <row r="4226" spans="8:12" s="58" customFormat="1" ht="12.75">
      <c r="H4226" s="57"/>
      <c r="L4226" s="57"/>
    </row>
    <row r="4227" spans="8:12" s="58" customFormat="1" ht="12.75">
      <c r="H4227" s="57"/>
      <c r="L4227" s="57"/>
    </row>
    <row r="4228" spans="8:12" s="58" customFormat="1" ht="12.75">
      <c r="H4228" s="57"/>
      <c r="L4228" s="57"/>
    </row>
    <row r="4229" spans="8:12" s="58" customFormat="1" ht="12.75">
      <c r="H4229" s="57"/>
      <c r="L4229" s="57"/>
    </row>
    <row r="4230" spans="8:12" s="58" customFormat="1" ht="12.75">
      <c r="H4230" s="57"/>
      <c r="L4230" s="57"/>
    </row>
    <row r="4231" spans="8:12" s="58" customFormat="1" ht="12.75">
      <c r="H4231" s="57"/>
      <c r="L4231" s="57"/>
    </row>
    <row r="4232" spans="8:12" s="58" customFormat="1" ht="12.75">
      <c r="H4232" s="57"/>
      <c r="L4232" s="57"/>
    </row>
    <row r="4233" spans="8:12" s="58" customFormat="1" ht="12.75">
      <c r="H4233" s="57"/>
      <c r="L4233" s="57"/>
    </row>
    <row r="4234" spans="8:12" s="58" customFormat="1" ht="12.75">
      <c r="H4234" s="57"/>
      <c r="L4234" s="57"/>
    </row>
    <row r="4235" spans="8:12" s="58" customFormat="1" ht="12.75">
      <c r="H4235" s="57"/>
      <c r="L4235" s="57"/>
    </row>
    <row r="4236" spans="8:12" s="58" customFormat="1" ht="12.75">
      <c r="H4236" s="57"/>
      <c r="L4236" s="57"/>
    </row>
    <row r="4237" spans="8:12" s="58" customFormat="1" ht="12.75">
      <c r="H4237" s="57"/>
      <c r="L4237" s="57"/>
    </row>
    <row r="4238" spans="8:12" s="58" customFormat="1" ht="12.75">
      <c r="H4238" s="57"/>
      <c r="L4238" s="57"/>
    </row>
    <row r="4239" spans="8:12" s="58" customFormat="1" ht="12.75">
      <c r="H4239" s="57"/>
      <c r="L4239" s="57"/>
    </row>
    <row r="4240" spans="8:12" s="58" customFormat="1" ht="12.75">
      <c r="H4240" s="57"/>
      <c r="L4240" s="57"/>
    </row>
    <row r="4241" spans="8:12" s="58" customFormat="1" ht="12.75">
      <c r="H4241" s="57"/>
      <c r="L4241" s="57"/>
    </row>
    <row r="4242" spans="8:12" s="58" customFormat="1" ht="12.75">
      <c r="H4242" s="57"/>
      <c r="L4242" s="57"/>
    </row>
    <row r="4243" spans="8:12" s="58" customFormat="1" ht="12.75">
      <c r="H4243" s="57"/>
      <c r="L4243" s="57"/>
    </row>
    <row r="4244" spans="8:12" s="58" customFormat="1" ht="12.75">
      <c r="H4244" s="57"/>
      <c r="L4244" s="57"/>
    </row>
    <row r="4245" spans="8:12" s="58" customFormat="1" ht="12.75">
      <c r="H4245" s="57"/>
      <c r="L4245" s="57"/>
    </row>
    <row r="4246" spans="8:12" s="58" customFormat="1" ht="12.75">
      <c r="H4246" s="57"/>
      <c r="L4246" s="57"/>
    </row>
    <row r="4247" spans="8:12" s="58" customFormat="1" ht="12.75">
      <c r="H4247" s="57"/>
      <c r="L4247" s="57"/>
    </row>
    <row r="4248" spans="8:12" s="58" customFormat="1" ht="12.75">
      <c r="H4248" s="57"/>
      <c r="L4248" s="57"/>
    </row>
    <row r="4249" spans="8:12" s="58" customFormat="1" ht="12.75">
      <c r="H4249" s="57"/>
      <c r="L4249" s="57"/>
    </row>
    <row r="4250" spans="8:12" s="58" customFormat="1" ht="12.75">
      <c r="H4250" s="57"/>
      <c r="L4250" s="57"/>
    </row>
    <row r="4251" spans="8:12" s="58" customFormat="1" ht="12.75">
      <c r="H4251" s="57"/>
      <c r="L4251" s="57"/>
    </row>
    <row r="4252" spans="8:12" s="58" customFormat="1" ht="12.75">
      <c r="H4252" s="57"/>
      <c r="L4252" s="57"/>
    </row>
    <row r="4253" spans="8:12" s="58" customFormat="1" ht="12.75">
      <c r="H4253" s="57"/>
      <c r="L4253" s="57"/>
    </row>
    <row r="4254" spans="8:12" s="58" customFormat="1" ht="12.75">
      <c r="H4254" s="57"/>
      <c r="L4254" s="57"/>
    </row>
    <row r="4255" spans="8:12" s="58" customFormat="1" ht="12.75">
      <c r="H4255" s="57"/>
      <c r="L4255" s="57"/>
    </row>
    <row r="4256" spans="8:12" s="58" customFormat="1" ht="12.75">
      <c r="H4256" s="57"/>
      <c r="L4256" s="57"/>
    </row>
    <row r="4257" spans="8:12" s="58" customFormat="1" ht="12.75">
      <c r="H4257" s="57"/>
      <c r="L4257" s="57"/>
    </row>
    <row r="4258" spans="8:12" s="58" customFormat="1" ht="12.75">
      <c r="H4258" s="57"/>
      <c r="L4258" s="57"/>
    </row>
    <row r="4259" spans="8:12" s="58" customFormat="1" ht="12.75">
      <c r="H4259" s="57"/>
      <c r="L4259" s="57"/>
    </row>
    <row r="4260" spans="8:12" s="58" customFormat="1" ht="12.75">
      <c r="H4260" s="57"/>
      <c r="L4260" s="57"/>
    </row>
    <row r="4261" spans="8:12" s="58" customFormat="1" ht="12.75">
      <c r="H4261" s="57"/>
      <c r="L4261" s="57"/>
    </row>
    <row r="4262" spans="8:12" s="58" customFormat="1" ht="12.75">
      <c r="H4262" s="57"/>
      <c r="L4262" s="57"/>
    </row>
    <row r="4263" spans="8:12" s="58" customFormat="1" ht="12.75">
      <c r="H4263" s="57"/>
      <c r="L4263" s="57"/>
    </row>
    <row r="4264" spans="8:12" s="58" customFormat="1" ht="12.75">
      <c r="H4264" s="57"/>
      <c r="L4264" s="57"/>
    </row>
    <row r="4265" spans="8:12" s="58" customFormat="1" ht="12.75">
      <c r="H4265" s="57"/>
      <c r="L4265" s="57"/>
    </row>
    <row r="4266" spans="8:12" s="58" customFormat="1" ht="12.75">
      <c r="H4266" s="57"/>
      <c r="L4266" s="57"/>
    </row>
    <row r="4267" spans="8:12" s="58" customFormat="1" ht="12.75">
      <c r="H4267" s="57"/>
      <c r="L4267" s="57"/>
    </row>
    <row r="4268" spans="8:12" s="58" customFormat="1" ht="12.75">
      <c r="H4268" s="57"/>
      <c r="L4268" s="57"/>
    </row>
    <row r="4269" spans="8:12" s="58" customFormat="1" ht="12.75">
      <c r="H4269" s="57"/>
      <c r="L4269" s="57"/>
    </row>
    <row r="4270" spans="8:12" s="58" customFormat="1" ht="12.75">
      <c r="H4270" s="57"/>
      <c r="L4270" s="57"/>
    </row>
    <row r="4271" spans="8:12" s="58" customFormat="1" ht="12.75">
      <c r="H4271" s="57"/>
      <c r="L4271" s="57"/>
    </row>
    <row r="4272" spans="8:12" s="58" customFormat="1" ht="12.75">
      <c r="H4272" s="57"/>
      <c r="L4272" s="57"/>
    </row>
    <row r="4273" spans="8:12" s="58" customFormat="1" ht="12.75">
      <c r="H4273" s="57"/>
      <c r="L4273" s="57"/>
    </row>
    <row r="4274" spans="8:12" s="58" customFormat="1" ht="12.75">
      <c r="H4274" s="57"/>
      <c r="L4274" s="57"/>
    </row>
    <row r="4275" spans="8:12" s="58" customFormat="1" ht="12.75">
      <c r="H4275" s="57"/>
      <c r="L4275" s="57"/>
    </row>
    <row r="4276" spans="8:12" s="58" customFormat="1" ht="12.75">
      <c r="H4276" s="57"/>
      <c r="L4276" s="57"/>
    </row>
    <row r="4277" spans="8:12" s="58" customFormat="1" ht="12.75">
      <c r="H4277" s="57"/>
      <c r="L4277" s="57"/>
    </row>
    <row r="4278" spans="8:12" s="58" customFormat="1" ht="12.75">
      <c r="H4278" s="57"/>
      <c r="L4278" s="57"/>
    </row>
    <row r="4279" spans="8:12" s="58" customFormat="1" ht="12.75">
      <c r="H4279" s="57"/>
      <c r="L4279" s="57"/>
    </row>
    <row r="4280" spans="8:12" s="58" customFormat="1" ht="12.75">
      <c r="H4280" s="57"/>
      <c r="L4280" s="57"/>
    </row>
    <row r="4281" spans="8:12" s="58" customFormat="1" ht="12.75">
      <c r="H4281" s="57"/>
      <c r="L4281" s="57"/>
    </row>
    <row r="4282" spans="8:12" s="58" customFormat="1" ht="12.75">
      <c r="H4282" s="57"/>
      <c r="L4282" s="57"/>
    </row>
    <row r="4283" spans="8:12" s="58" customFormat="1" ht="12.75">
      <c r="H4283" s="57"/>
      <c r="L4283" s="57"/>
    </row>
    <row r="4284" spans="8:12" s="58" customFormat="1" ht="12.75">
      <c r="H4284" s="57"/>
      <c r="L4284" s="57"/>
    </row>
    <row r="4285" spans="8:12" s="58" customFormat="1" ht="12.75">
      <c r="H4285" s="57"/>
      <c r="L4285" s="57"/>
    </row>
    <row r="4286" spans="8:12" s="58" customFormat="1" ht="12.75">
      <c r="H4286" s="57"/>
      <c r="L4286" s="57"/>
    </row>
    <row r="4287" spans="8:12" s="58" customFormat="1" ht="12.75">
      <c r="H4287" s="57"/>
      <c r="L4287" s="57"/>
    </row>
    <row r="4288" spans="8:12" s="58" customFormat="1" ht="12.75">
      <c r="H4288" s="57"/>
      <c r="L4288" s="57"/>
    </row>
    <row r="4289" spans="8:12" s="58" customFormat="1" ht="12.75">
      <c r="H4289" s="57"/>
      <c r="L4289" s="57"/>
    </row>
    <row r="4290" spans="8:12" s="58" customFormat="1" ht="12.75">
      <c r="H4290" s="57"/>
      <c r="L4290" s="57"/>
    </row>
    <row r="4291" spans="8:12" s="58" customFormat="1" ht="12.75">
      <c r="H4291" s="57"/>
      <c r="L4291" s="57"/>
    </row>
    <row r="4292" spans="8:12" s="58" customFormat="1" ht="12.75">
      <c r="H4292" s="57"/>
      <c r="L4292" s="57"/>
    </row>
    <row r="4293" spans="8:12" s="58" customFormat="1" ht="12.75">
      <c r="H4293" s="57"/>
      <c r="L4293" s="57"/>
    </row>
    <row r="4294" spans="8:12" s="58" customFormat="1" ht="12.75">
      <c r="H4294" s="57"/>
      <c r="L4294" s="57"/>
    </row>
    <row r="4295" spans="8:12" s="58" customFormat="1" ht="12.75">
      <c r="H4295" s="57"/>
      <c r="L4295" s="57"/>
    </row>
    <row r="4296" spans="8:12" s="58" customFormat="1" ht="12.75">
      <c r="H4296" s="57"/>
      <c r="L4296" s="57"/>
    </row>
    <row r="4297" spans="8:12" s="58" customFormat="1" ht="12.75">
      <c r="H4297" s="57"/>
      <c r="L4297" s="57"/>
    </row>
    <row r="4298" spans="8:12" s="58" customFormat="1" ht="12.75">
      <c r="H4298" s="57"/>
      <c r="L4298" s="57"/>
    </row>
    <row r="4299" spans="8:12" s="58" customFormat="1" ht="12.75">
      <c r="H4299" s="57"/>
      <c r="L4299" s="57"/>
    </row>
    <row r="4300" spans="8:12" s="58" customFormat="1" ht="12.75">
      <c r="H4300" s="57"/>
      <c r="L4300" s="57"/>
    </row>
    <row r="4301" spans="8:12" s="58" customFormat="1" ht="12.75">
      <c r="H4301" s="57"/>
      <c r="L4301" s="57"/>
    </row>
    <row r="4302" spans="8:12" s="58" customFormat="1" ht="12.75">
      <c r="H4302" s="57"/>
      <c r="L4302" s="57"/>
    </row>
    <row r="4303" spans="8:12" s="58" customFormat="1" ht="12.75">
      <c r="H4303" s="57"/>
      <c r="L4303" s="57"/>
    </row>
    <row r="4304" spans="8:12" s="58" customFormat="1" ht="12.75">
      <c r="H4304" s="57"/>
      <c r="L4304" s="57"/>
    </row>
    <row r="4305" spans="8:12" s="58" customFormat="1" ht="12.75">
      <c r="H4305" s="57"/>
      <c r="L4305" s="57"/>
    </row>
    <row r="4306" spans="8:12" s="58" customFormat="1" ht="12.75">
      <c r="H4306" s="57"/>
      <c r="L4306" s="57"/>
    </row>
    <row r="4307" spans="8:12" s="58" customFormat="1" ht="12.75">
      <c r="H4307" s="57"/>
      <c r="L4307" s="57"/>
    </row>
    <row r="4308" spans="8:12" s="58" customFormat="1" ht="12.75">
      <c r="H4308" s="57"/>
      <c r="L4308" s="57"/>
    </row>
    <row r="4309" spans="8:12" s="58" customFormat="1" ht="12.75">
      <c r="H4309" s="57"/>
      <c r="L4309" s="57"/>
    </row>
    <row r="4310" spans="8:12" s="58" customFormat="1" ht="12.75">
      <c r="H4310" s="57"/>
      <c r="L4310" s="57"/>
    </row>
    <row r="4311" spans="8:12" s="58" customFormat="1" ht="12.75">
      <c r="H4311" s="57"/>
      <c r="L4311" s="57"/>
    </row>
    <row r="4312" spans="8:12" s="58" customFormat="1" ht="12.75">
      <c r="H4312" s="57"/>
      <c r="L4312" s="57"/>
    </row>
    <row r="4313" spans="8:12" s="58" customFormat="1" ht="12.75">
      <c r="H4313" s="57"/>
      <c r="L4313" s="57"/>
    </row>
    <row r="4314" spans="8:12" s="58" customFormat="1" ht="12.75">
      <c r="H4314" s="57"/>
      <c r="L4314" s="57"/>
    </row>
    <row r="4315" spans="8:12" s="58" customFormat="1" ht="12.75">
      <c r="H4315" s="57"/>
      <c r="L4315" s="57"/>
    </row>
    <row r="4316" spans="8:12" s="58" customFormat="1" ht="12.75">
      <c r="H4316" s="57"/>
      <c r="L4316" s="57"/>
    </row>
    <row r="4317" spans="8:12" s="58" customFormat="1" ht="12.75">
      <c r="H4317" s="57"/>
      <c r="L4317" s="57"/>
    </row>
    <row r="4318" spans="8:12" s="58" customFormat="1" ht="12.75">
      <c r="H4318" s="57"/>
      <c r="L4318" s="57"/>
    </row>
    <row r="4319" spans="8:12" s="58" customFormat="1" ht="12.75">
      <c r="H4319" s="57"/>
      <c r="L4319" s="57"/>
    </row>
    <row r="4320" spans="8:12" s="58" customFormat="1" ht="12.75">
      <c r="H4320" s="57"/>
      <c r="L4320" s="57"/>
    </row>
    <row r="4321" spans="8:12" s="58" customFormat="1" ht="12.75">
      <c r="H4321" s="57"/>
      <c r="L4321" s="57"/>
    </row>
    <row r="4322" spans="8:12" s="58" customFormat="1" ht="12.75">
      <c r="H4322" s="57"/>
      <c r="L4322" s="57"/>
    </row>
    <row r="4323" spans="8:12" s="58" customFormat="1" ht="12.75">
      <c r="H4323" s="57"/>
      <c r="L4323" s="57"/>
    </row>
    <row r="4324" spans="8:12" s="58" customFormat="1" ht="12.75">
      <c r="H4324" s="57"/>
      <c r="L4324" s="57"/>
    </row>
    <row r="4325" spans="8:12" s="58" customFormat="1" ht="12.75">
      <c r="H4325" s="57"/>
      <c r="L4325" s="57"/>
    </row>
    <row r="4326" spans="8:12" s="58" customFormat="1" ht="12.75">
      <c r="H4326" s="57"/>
      <c r="L4326" s="57"/>
    </row>
    <row r="4327" spans="8:12" s="58" customFormat="1" ht="12.75">
      <c r="H4327" s="57"/>
      <c r="L4327" s="57"/>
    </row>
    <row r="4328" spans="8:12" s="58" customFormat="1" ht="12.75">
      <c r="H4328" s="57"/>
      <c r="L4328" s="57"/>
    </row>
    <row r="4329" spans="8:12" s="58" customFormat="1" ht="12.75">
      <c r="H4329" s="57"/>
      <c r="L4329" s="57"/>
    </row>
    <row r="4330" spans="8:12" s="58" customFormat="1" ht="12.75">
      <c r="H4330" s="57"/>
      <c r="L4330" s="57"/>
    </row>
    <row r="4331" spans="8:12" s="58" customFormat="1" ht="12.75">
      <c r="H4331" s="57"/>
      <c r="L4331" s="57"/>
    </row>
    <row r="4332" spans="8:12" s="58" customFormat="1" ht="12.75">
      <c r="H4332" s="57"/>
      <c r="L4332" s="57"/>
    </row>
    <row r="4333" spans="8:12" s="58" customFormat="1" ht="12.75">
      <c r="H4333" s="57"/>
      <c r="L4333" s="57"/>
    </row>
    <row r="4334" spans="8:12" s="58" customFormat="1" ht="12.75">
      <c r="H4334" s="57"/>
      <c r="L4334" s="57"/>
    </row>
    <row r="4335" spans="8:12" s="58" customFormat="1" ht="12.75">
      <c r="H4335" s="57"/>
      <c r="L4335" s="57"/>
    </row>
    <row r="4336" spans="8:12" s="58" customFormat="1" ht="12.75">
      <c r="H4336" s="57"/>
      <c r="L4336" s="57"/>
    </row>
    <row r="4337" spans="8:12" s="58" customFormat="1" ht="12.75">
      <c r="H4337" s="57"/>
      <c r="L4337" s="57"/>
    </row>
    <row r="4338" spans="8:12" s="58" customFormat="1" ht="12.75">
      <c r="H4338" s="57"/>
      <c r="L4338" s="57"/>
    </row>
    <row r="4339" spans="8:12" s="58" customFormat="1" ht="12.75">
      <c r="H4339" s="57"/>
      <c r="L4339" s="57"/>
    </row>
    <row r="4340" spans="8:12" s="58" customFormat="1" ht="12.75">
      <c r="H4340" s="57"/>
      <c r="L4340" s="57"/>
    </row>
    <row r="4341" spans="8:12" s="58" customFormat="1" ht="12.75">
      <c r="H4341" s="57"/>
      <c r="L4341" s="57"/>
    </row>
    <row r="4342" spans="8:12" s="58" customFormat="1" ht="12.75">
      <c r="H4342" s="57"/>
      <c r="L4342" s="57"/>
    </row>
    <row r="4343" spans="8:12" s="58" customFormat="1" ht="12.75">
      <c r="H4343" s="57"/>
      <c r="L4343" s="57"/>
    </row>
    <row r="4344" spans="8:12" s="58" customFormat="1" ht="12.75">
      <c r="H4344" s="57"/>
      <c r="L4344" s="57"/>
    </row>
    <row r="4345" spans="8:12" s="58" customFormat="1" ht="12.75">
      <c r="H4345" s="57"/>
      <c r="L4345" s="57"/>
    </row>
    <row r="4346" spans="8:12" s="58" customFormat="1" ht="12.75">
      <c r="H4346" s="57"/>
      <c r="L4346" s="57"/>
    </row>
    <row r="4347" spans="8:12" s="58" customFormat="1" ht="12.75">
      <c r="H4347" s="57"/>
      <c r="L4347" s="57"/>
    </row>
    <row r="4348" spans="8:12" s="58" customFormat="1" ht="12.75">
      <c r="H4348" s="57"/>
      <c r="L4348" s="57"/>
    </row>
    <row r="4349" spans="8:12" s="58" customFormat="1" ht="12.75">
      <c r="H4349" s="57"/>
      <c r="L4349" s="57"/>
    </row>
    <row r="4350" spans="8:12" s="58" customFormat="1" ht="12.75">
      <c r="H4350" s="57"/>
      <c r="L4350" s="57"/>
    </row>
    <row r="4351" spans="8:12" s="58" customFormat="1" ht="12.75">
      <c r="H4351" s="57"/>
      <c r="L4351" s="57"/>
    </row>
    <row r="4352" spans="8:12" s="58" customFormat="1" ht="12.75">
      <c r="H4352" s="57"/>
      <c r="L4352" s="57"/>
    </row>
    <row r="4353" spans="8:12" s="58" customFormat="1" ht="12.75">
      <c r="H4353" s="57"/>
      <c r="L4353" s="57"/>
    </row>
    <row r="4354" spans="8:12" s="58" customFormat="1" ht="12.75">
      <c r="H4354" s="57"/>
      <c r="L4354" s="57"/>
    </row>
    <row r="4355" spans="8:12" s="58" customFormat="1" ht="12.75">
      <c r="H4355" s="57"/>
      <c r="L4355" s="57"/>
    </row>
    <row r="4356" spans="8:12" s="58" customFormat="1" ht="12.75">
      <c r="H4356" s="57"/>
      <c r="L4356" s="57"/>
    </row>
    <row r="4357" spans="8:12" s="58" customFormat="1" ht="12.75">
      <c r="H4357" s="57"/>
      <c r="L4357" s="57"/>
    </row>
    <row r="4358" spans="8:12" s="58" customFormat="1" ht="12.75">
      <c r="H4358" s="57"/>
      <c r="L4358" s="57"/>
    </row>
    <row r="4359" spans="8:12" s="58" customFormat="1" ht="12.75">
      <c r="H4359" s="57"/>
      <c r="L4359" s="57"/>
    </row>
    <row r="4360" spans="8:12" s="58" customFormat="1" ht="12.75">
      <c r="H4360" s="57"/>
      <c r="L4360" s="57"/>
    </row>
    <row r="4361" spans="8:12" s="58" customFormat="1" ht="12.75">
      <c r="H4361" s="57"/>
      <c r="L4361" s="57"/>
    </row>
    <row r="4362" spans="8:12" s="58" customFormat="1" ht="12.75">
      <c r="H4362" s="57"/>
      <c r="L4362" s="57"/>
    </row>
    <row r="4363" spans="8:12" s="58" customFormat="1" ht="12.75">
      <c r="H4363" s="57"/>
      <c r="L4363" s="57"/>
    </row>
    <row r="4364" spans="8:12" s="58" customFormat="1" ht="12.75">
      <c r="H4364" s="57"/>
      <c r="L4364" s="57"/>
    </row>
    <row r="4365" spans="8:12" s="58" customFormat="1" ht="12.75">
      <c r="H4365" s="57"/>
      <c r="L4365" s="57"/>
    </row>
    <row r="4366" spans="8:12" s="58" customFormat="1" ht="12.75">
      <c r="H4366" s="57"/>
      <c r="L4366" s="57"/>
    </row>
    <row r="4367" spans="8:12" s="58" customFormat="1" ht="12.75">
      <c r="H4367" s="57"/>
      <c r="L4367" s="57"/>
    </row>
    <row r="4368" spans="8:12" s="58" customFormat="1" ht="12.75">
      <c r="H4368" s="57"/>
      <c r="L4368" s="57"/>
    </row>
    <row r="4369" spans="8:12" s="58" customFormat="1" ht="12.75">
      <c r="H4369" s="57"/>
      <c r="L4369" s="57"/>
    </row>
    <row r="4370" spans="8:12" s="58" customFormat="1" ht="12.75">
      <c r="H4370" s="57"/>
      <c r="L4370" s="57"/>
    </row>
    <row r="4371" spans="8:12" s="58" customFormat="1" ht="12.75">
      <c r="H4371" s="57"/>
      <c r="L4371" s="57"/>
    </row>
    <row r="4372" spans="8:12" s="58" customFormat="1" ht="12.75">
      <c r="H4372" s="57"/>
      <c r="L4372" s="57"/>
    </row>
    <row r="4373" spans="8:12" s="58" customFormat="1" ht="12.75">
      <c r="H4373" s="57"/>
      <c r="L4373" s="57"/>
    </row>
    <row r="4374" spans="8:12" s="58" customFormat="1" ht="12.75">
      <c r="H4374" s="57"/>
      <c r="L4374" s="57"/>
    </row>
    <row r="4375" spans="8:12" s="58" customFormat="1" ht="12.75">
      <c r="H4375" s="57"/>
      <c r="L4375" s="57"/>
    </row>
    <row r="4376" spans="8:12" s="58" customFormat="1" ht="12.75">
      <c r="H4376" s="57"/>
      <c r="L4376" s="57"/>
    </row>
    <row r="4377" spans="8:12" s="58" customFormat="1" ht="12.75">
      <c r="H4377" s="57"/>
      <c r="L4377" s="57"/>
    </row>
    <row r="4378" spans="8:12" s="58" customFormat="1" ht="12.75">
      <c r="H4378" s="57"/>
      <c r="L4378" s="57"/>
    </row>
    <row r="4379" spans="8:12" s="58" customFormat="1" ht="12.75">
      <c r="H4379" s="57"/>
      <c r="L4379" s="57"/>
    </row>
    <row r="4380" spans="8:12" s="58" customFormat="1" ht="12.75">
      <c r="H4380" s="57"/>
      <c r="L4380" s="57"/>
    </row>
    <row r="4381" spans="8:12" s="58" customFormat="1" ht="12.75">
      <c r="H4381" s="57"/>
      <c r="L4381" s="57"/>
    </row>
    <row r="4382" spans="8:12" s="58" customFormat="1" ht="12.75">
      <c r="H4382" s="57"/>
      <c r="L4382" s="57"/>
    </row>
    <row r="4383" spans="8:12" s="58" customFormat="1" ht="12.75">
      <c r="H4383" s="57"/>
      <c r="L4383" s="57"/>
    </row>
    <row r="4384" spans="8:12" s="58" customFormat="1" ht="12.75">
      <c r="H4384" s="57"/>
      <c r="L4384" s="57"/>
    </row>
    <row r="4385" spans="8:12" s="58" customFormat="1" ht="12.75">
      <c r="H4385" s="57"/>
      <c r="L4385" s="57"/>
    </row>
    <row r="4386" spans="8:12" s="58" customFormat="1" ht="12.75">
      <c r="H4386" s="57"/>
      <c r="L4386" s="57"/>
    </row>
    <row r="4387" spans="8:12" s="58" customFormat="1" ht="12.75">
      <c r="H4387" s="57"/>
      <c r="L4387" s="57"/>
    </row>
    <row r="4388" spans="8:12" s="58" customFormat="1" ht="12.75">
      <c r="H4388" s="57"/>
      <c r="L4388" s="57"/>
    </row>
    <row r="4389" spans="8:12" s="58" customFormat="1" ht="12.75">
      <c r="H4389" s="57"/>
      <c r="L4389" s="57"/>
    </row>
    <row r="4390" spans="8:12" s="58" customFormat="1" ht="12.75">
      <c r="H4390" s="57"/>
      <c r="L4390" s="57"/>
    </row>
    <row r="4391" spans="8:12" s="58" customFormat="1" ht="12.75">
      <c r="H4391" s="57"/>
      <c r="L4391" s="57"/>
    </row>
    <row r="4392" spans="8:12" s="58" customFormat="1" ht="12.75">
      <c r="H4392" s="57"/>
      <c r="L4392" s="57"/>
    </row>
    <row r="4393" spans="8:12" s="58" customFormat="1" ht="12.75">
      <c r="H4393" s="57"/>
      <c r="L4393" s="57"/>
    </row>
    <row r="4394" spans="8:12" s="58" customFormat="1" ht="12.75">
      <c r="H4394" s="57"/>
      <c r="L4394" s="57"/>
    </row>
    <row r="4395" spans="8:12" s="58" customFormat="1" ht="12.75">
      <c r="H4395" s="57"/>
      <c r="L4395" s="57"/>
    </row>
    <row r="4396" spans="8:12" s="58" customFormat="1" ht="12.75">
      <c r="H4396" s="57"/>
      <c r="L4396" s="57"/>
    </row>
    <row r="4397" spans="8:12" s="58" customFormat="1" ht="12.75">
      <c r="H4397" s="57"/>
      <c r="L4397" s="57"/>
    </row>
    <row r="4398" spans="8:12" s="58" customFormat="1" ht="12.75">
      <c r="H4398" s="57"/>
      <c r="L4398" s="57"/>
    </row>
    <row r="4399" spans="8:12" s="58" customFormat="1" ht="12.75">
      <c r="H4399" s="57"/>
      <c r="L4399" s="57"/>
    </row>
    <row r="4400" spans="8:12" s="58" customFormat="1" ht="12.75">
      <c r="H4400" s="57"/>
      <c r="L4400" s="57"/>
    </row>
    <row r="4401" spans="8:12" s="58" customFormat="1" ht="12.75">
      <c r="H4401" s="57"/>
      <c r="L4401" s="57"/>
    </row>
    <row r="4402" spans="8:12" s="58" customFormat="1" ht="12.75">
      <c r="H4402" s="57"/>
      <c r="L4402" s="57"/>
    </row>
    <row r="4403" spans="8:12" s="58" customFormat="1" ht="12.75">
      <c r="H4403" s="57"/>
      <c r="L4403" s="57"/>
    </row>
    <row r="4404" spans="8:12" s="58" customFormat="1" ht="12.75">
      <c r="H4404" s="57"/>
      <c r="L4404" s="57"/>
    </row>
    <row r="4405" spans="8:12" s="58" customFormat="1" ht="12.75">
      <c r="H4405" s="57"/>
      <c r="L4405" s="57"/>
    </row>
    <row r="4406" spans="8:12" s="58" customFormat="1" ht="12.75">
      <c r="H4406" s="57"/>
      <c r="L4406" s="57"/>
    </row>
    <row r="4407" spans="8:12" s="58" customFormat="1" ht="12.75">
      <c r="H4407" s="57"/>
      <c r="L4407" s="57"/>
    </row>
    <row r="4408" spans="8:12" s="58" customFormat="1" ht="12.75">
      <c r="H4408" s="57"/>
      <c r="L4408" s="57"/>
    </row>
    <row r="4409" spans="8:12" s="58" customFormat="1" ht="12.75">
      <c r="H4409" s="57"/>
      <c r="L4409" s="57"/>
    </row>
    <row r="4410" spans="8:12" s="58" customFormat="1" ht="12.75">
      <c r="H4410" s="57"/>
      <c r="L4410" s="57"/>
    </row>
    <row r="4411" spans="8:12" s="58" customFormat="1" ht="12.75">
      <c r="H4411" s="57"/>
      <c r="L4411" s="57"/>
    </row>
    <row r="4412" spans="8:12" s="58" customFormat="1" ht="12.75">
      <c r="H4412" s="57"/>
      <c r="L4412" s="57"/>
    </row>
    <row r="4413" spans="8:12" s="58" customFormat="1" ht="12.75">
      <c r="H4413" s="57"/>
      <c r="L4413" s="57"/>
    </row>
    <row r="4414" spans="8:12" s="58" customFormat="1" ht="12.75">
      <c r="H4414" s="57"/>
      <c r="L4414" s="57"/>
    </row>
    <row r="4415" spans="8:12" s="58" customFormat="1" ht="12.75">
      <c r="H4415" s="57"/>
      <c r="L4415" s="57"/>
    </row>
    <row r="4416" spans="8:12" s="58" customFormat="1" ht="12.75">
      <c r="H4416" s="57"/>
      <c r="L4416" s="57"/>
    </row>
    <row r="4417" spans="8:12" s="58" customFormat="1" ht="12.75">
      <c r="H4417" s="57"/>
      <c r="L4417" s="57"/>
    </row>
    <row r="4418" spans="8:12" s="58" customFormat="1" ht="12.75">
      <c r="H4418" s="57"/>
      <c r="L4418" s="57"/>
    </row>
    <row r="4419" spans="8:12" s="58" customFormat="1" ht="12.75">
      <c r="H4419" s="57"/>
      <c r="L4419" s="57"/>
    </row>
    <row r="4420" spans="8:12" s="58" customFormat="1" ht="12.75">
      <c r="H4420" s="57"/>
      <c r="L4420" s="57"/>
    </row>
    <row r="4421" spans="8:12" s="58" customFormat="1" ht="12.75">
      <c r="H4421" s="57"/>
      <c r="L4421" s="57"/>
    </row>
    <row r="4422" spans="8:12" s="58" customFormat="1" ht="12.75">
      <c r="H4422" s="57"/>
      <c r="L4422" s="57"/>
    </row>
    <row r="4423" spans="8:12" s="58" customFormat="1" ht="12.75">
      <c r="H4423" s="57"/>
      <c r="L4423" s="57"/>
    </row>
    <row r="4424" spans="8:12" s="58" customFormat="1" ht="12.75">
      <c r="H4424" s="57"/>
      <c r="L4424" s="57"/>
    </row>
    <row r="4425" spans="8:12" s="58" customFormat="1" ht="12.75">
      <c r="H4425" s="57"/>
      <c r="L4425" s="57"/>
    </row>
    <row r="4426" spans="8:12" s="58" customFormat="1" ht="12.75">
      <c r="H4426" s="57"/>
      <c r="L4426" s="57"/>
    </row>
    <row r="4427" spans="8:12" s="58" customFormat="1" ht="12.75">
      <c r="H4427" s="57"/>
      <c r="L4427" s="57"/>
    </row>
    <row r="4428" spans="8:12" s="58" customFormat="1" ht="12.75">
      <c r="H4428" s="57"/>
      <c r="L4428" s="57"/>
    </row>
    <row r="4429" spans="8:12" s="58" customFormat="1" ht="12.75">
      <c r="H4429" s="57"/>
      <c r="L4429" s="57"/>
    </row>
    <row r="4430" spans="8:12" s="58" customFormat="1" ht="12.75">
      <c r="H4430" s="57"/>
      <c r="L4430" s="57"/>
    </row>
    <row r="4431" spans="8:12" s="58" customFormat="1" ht="12.75">
      <c r="H4431" s="57"/>
      <c r="L4431" s="57"/>
    </row>
    <row r="4432" spans="8:12" s="58" customFormat="1" ht="12.75">
      <c r="H4432" s="57"/>
      <c r="L4432" s="57"/>
    </row>
    <row r="4433" spans="8:12" s="58" customFormat="1" ht="12.75">
      <c r="H4433" s="57"/>
      <c r="L4433" s="57"/>
    </row>
    <row r="4434" spans="8:12" s="58" customFormat="1" ht="12.75">
      <c r="H4434" s="57"/>
      <c r="L4434" s="57"/>
    </row>
    <row r="4435" spans="8:12" s="58" customFormat="1" ht="12.75">
      <c r="H4435" s="57"/>
      <c r="L4435" s="57"/>
    </row>
    <row r="4436" spans="8:12" s="58" customFormat="1" ht="12.75">
      <c r="H4436" s="57"/>
      <c r="L4436" s="57"/>
    </row>
    <row r="4437" spans="8:12" s="58" customFormat="1" ht="12.75">
      <c r="H4437" s="57"/>
      <c r="L4437" s="57"/>
    </row>
    <row r="4438" spans="8:12" s="58" customFormat="1" ht="12.75">
      <c r="H4438" s="57"/>
      <c r="L4438" s="57"/>
    </row>
    <row r="4439" spans="8:12" s="58" customFormat="1" ht="12.75">
      <c r="H4439" s="57"/>
      <c r="L4439" s="57"/>
    </row>
    <row r="4440" spans="8:12" s="58" customFormat="1" ht="12.75">
      <c r="H4440" s="57"/>
      <c r="L4440" s="57"/>
    </row>
    <row r="4441" spans="8:12" s="58" customFormat="1" ht="12.75">
      <c r="H4441" s="57"/>
      <c r="L4441" s="57"/>
    </row>
    <row r="4442" spans="8:12" s="58" customFormat="1" ht="12.75">
      <c r="H4442" s="57"/>
      <c r="L4442" s="57"/>
    </row>
    <row r="4443" spans="8:12" s="58" customFormat="1" ht="12.75">
      <c r="H4443" s="57"/>
      <c r="L4443" s="57"/>
    </row>
    <row r="4444" spans="8:12" s="58" customFormat="1" ht="12.75">
      <c r="H4444" s="57"/>
      <c r="L4444" s="57"/>
    </row>
    <row r="4445" spans="8:12" s="58" customFormat="1" ht="12.75">
      <c r="H4445" s="57"/>
      <c r="L4445" s="57"/>
    </row>
    <row r="4446" spans="8:12" s="58" customFormat="1" ht="12.75">
      <c r="H4446" s="57"/>
      <c r="L4446" s="57"/>
    </row>
    <row r="4447" spans="8:12" s="58" customFormat="1" ht="12.75">
      <c r="H4447" s="57"/>
      <c r="L4447" s="57"/>
    </row>
    <row r="4448" spans="8:12" s="58" customFormat="1" ht="12.75">
      <c r="H4448" s="57"/>
      <c r="L4448" s="57"/>
    </row>
    <row r="4449" spans="8:12" s="58" customFormat="1" ht="12.75">
      <c r="H4449" s="57"/>
      <c r="L4449" s="57"/>
    </row>
    <row r="4450" spans="8:12" s="58" customFormat="1" ht="12.75">
      <c r="H4450" s="57"/>
      <c r="L4450" s="57"/>
    </row>
    <row r="4451" spans="8:12" s="58" customFormat="1" ht="12.75">
      <c r="H4451" s="57"/>
      <c r="L4451" s="57"/>
    </row>
    <row r="4452" spans="8:12" s="58" customFormat="1" ht="12.75">
      <c r="H4452" s="57"/>
      <c r="L4452" s="57"/>
    </row>
    <row r="4453" spans="8:12" s="58" customFormat="1" ht="12.75">
      <c r="H4453" s="57"/>
      <c r="L4453" s="57"/>
    </row>
    <row r="4454" spans="8:12" s="58" customFormat="1" ht="12.75">
      <c r="H4454" s="57"/>
      <c r="L4454" s="57"/>
    </row>
    <row r="4455" spans="8:12" s="58" customFormat="1" ht="12.75">
      <c r="H4455" s="57"/>
      <c r="L4455" s="57"/>
    </row>
    <row r="4456" spans="8:12" s="58" customFormat="1" ht="12.75">
      <c r="H4456" s="57"/>
      <c r="L4456" s="57"/>
    </row>
    <row r="4457" spans="8:12" s="58" customFormat="1" ht="12.75">
      <c r="H4457" s="57"/>
      <c r="L4457" s="57"/>
    </row>
    <row r="4458" spans="8:12" s="58" customFormat="1" ht="12.75">
      <c r="H4458" s="57"/>
      <c r="L4458" s="57"/>
    </row>
    <row r="4459" spans="8:12" s="58" customFormat="1" ht="12.75">
      <c r="H4459" s="57"/>
      <c r="L4459" s="57"/>
    </row>
    <row r="4460" spans="8:12" s="58" customFormat="1" ht="12.75">
      <c r="H4460" s="57"/>
      <c r="L4460" s="57"/>
    </row>
    <row r="4461" spans="8:12" s="58" customFormat="1" ht="12.75">
      <c r="H4461" s="57"/>
      <c r="L4461" s="57"/>
    </row>
    <row r="4462" spans="8:12" s="58" customFormat="1" ht="12.75">
      <c r="H4462" s="57"/>
      <c r="L4462" s="57"/>
    </row>
    <row r="4463" spans="8:12" s="58" customFormat="1" ht="12.75">
      <c r="H4463" s="57"/>
      <c r="L4463" s="57"/>
    </row>
    <row r="4464" spans="8:12" s="58" customFormat="1" ht="12.75">
      <c r="H4464" s="57"/>
      <c r="L4464" s="57"/>
    </row>
    <row r="4465" spans="8:12" s="58" customFormat="1" ht="12.75">
      <c r="H4465" s="57"/>
      <c r="L4465" s="57"/>
    </row>
    <row r="4466" spans="8:12" s="58" customFormat="1" ht="12.75">
      <c r="H4466" s="57"/>
      <c r="L4466" s="57"/>
    </row>
    <row r="4467" spans="8:12" s="58" customFormat="1" ht="12.75">
      <c r="H4467" s="57"/>
      <c r="L4467" s="57"/>
    </row>
    <row r="4468" spans="8:12" s="58" customFormat="1" ht="12.75">
      <c r="H4468" s="57"/>
      <c r="L4468" s="57"/>
    </row>
    <row r="4469" spans="8:12" s="58" customFormat="1" ht="12.75">
      <c r="H4469" s="57"/>
      <c r="L4469" s="57"/>
    </row>
    <row r="4470" spans="8:12" s="58" customFormat="1" ht="12.75">
      <c r="H4470" s="57"/>
      <c r="L4470" s="57"/>
    </row>
    <row r="4471" spans="8:12" s="58" customFormat="1" ht="12.75">
      <c r="H4471" s="57"/>
      <c r="L4471" s="57"/>
    </row>
    <row r="4472" spans="8:12" s="58" customFormat="1" ht="12.75">
      <c r="H4472" s="57"/>
      <c r="L4472" s="57"/>
    </row>
    <row r="4473" spans="8:12" s="58" customFormat="1" ht="12.75">
      <c r="H4473" s="57"/>
      <c r="L4473" s="57"/>
    </row>
    <row r="4474" spans="8:12" s="58" customFormat="1" ht="12.75">
      <c r="H4474" s="57"/>
      <c r="L4474" s="57"/>
    </row>
    <row r="4475" spans="8:12" s="58" customFormat="1" ht="12.75">
      <c r="H4475" s="57"/>
      <c r="L4475" s="57"/>
    </row>
    <row r="4476" spans="8:12" s="58" customFormat="1" ht="12.75">
      <c r="H4476" s="57"/>
      <c r="L4476" s="57"/>
    </row>
    <row r="4477" spans="8:12" s="58" customFormat="1" ht="12.75">
      <c r="H4477" s="57"/>
      <c r="L4477" s="57"/>
    </row>
    <row r="4478" spans="8:12" s="58" customFormat="1" ht="12.75">
      <c r="H4478" s="57"/>
      <c r="L4478" s="57"/>
    </row>
    <row r="4479" spans="8:12" s="58" customFormat="1" ht="12.75">
      <c r="H4479" s="57"/>
      <c r="L4479" s="57"/>
    </row>
    <row r="4480" spans="8:12" s="58" customFormat="1" ht="12.75">
      <c r="H4480" s="57"/>
      <c r="L4480" s="57"/>
    </row>
    <row r="4481" spans="8:12" s="58" customFormat="1" ht="12.75">
      <c r="H4481" s="57"/>
      <c r="L4481" s="57"/>
    </row>
    <row r="4482" spans="8:12" s="58" customFormat="1" ht="12.75">
      <c r="H4482" s="57"/>
      <c r="L4482" s="57"/>
    </row>
    <row r="4483" spans="8:12" s="58" customFormat="1" ht="12.75">
      <c r="H4483" s="57"/>
      <c r="L4483" s="57"/>
    </row>
    <row r="4484" spans="8:12" s="58" customFormat="1" ht="12.75">
      <c r="H4484" s="57"/>
      <c r="L4484" s="57"/>
    </row>
    <row r="4485" spans="8:12" s="58" customFormat="1" ht="12.75">
      <c r="H4485" s="57"/>
      <c r="L4485" s="57"/>
    </row>
    <row r="4486" spans="8:12" s="58" customFormat="1" ht="12.75">
      <c r="H4486" s="57"/>
      <c r="L4486" s="57"/>
    </row>
    <row r="4487" spans="8:12" s="58" customFormat="1" ht="12.75">
      <c r="H4487" s="57"/>
      <c r="L4487" s="57"/>
    </row>
    <row r="4488" spans="8:12" s="58" customFormat="1" ht="12.75">
      <c r="H4488" s="57"/>
      <c r="L4488" s="57"/>
    </row>
    <row r="4489" spans="8:12" s="58" customFormat="1" ht="12.75">
      <c r="H4489" s="57"/>
      <c r="L4489" s="57"/>
    </row>
    <row r="4490" spans="8:12" s="58" customFormat="1" ht="12.75">
      <c r="H4490" s="57"/>
      <c r="L4490" s="57"/>
    </row>
    <row r="4491" spans="8:12" s="58" customFormat="1" ht="12.75">
      <c r="H4491" s="57"/>
      <c r="L4491" s="57"/>
    </row>
    <row r="4492" spans="8:12" s="58" customFormat="1" ht="12.75">
      <c r="H4492" s="57"/>
      <c r="L4492" s="57"/>
    </row>
    <row r="4493" spans="8:12" s="58" customFormat="1" ht="12.75">
      <c r="H4493" s="57"/>
      <c r="L4493" s="57"/>
    </row>
    <row r="4494" spans="8:12" s="58" customFormat="1" ht="12.75">
      <c r="H4494" s="57"/>
      <c r="L4494" s="57"/>
    </row>
    <row r="4495" spans="8:12" s="58" customFormat="1" ht="12.75">
      <c r="H4495" s="57"/>
      <c r="L4495" s="57"/>
    </row>
    <row r="4496" spans="8:12" s="58" customFormat="1" ht="12.75">
      <c r="H4496" s="57"/>
      <c r="L4496" s="57"/>
    </row>
    <row r="4497" spans="8:12" s="58" customFormat="1" ht="12.75">
      <c r="H4497" s="57"/>
      <c r="L4497" s="57"/>
    </row>
    <row r="4498" spans="8:12" s="58" customFormat="1" ht="12.75">
      <c r="H4498" s="57"/>
      <c r="L4498" s="57"/>
    </row>
    <row r="4499" spans="8:12" s="58" customFormat="1" ht="12.75">
      <c r="H4499" s="57"/>
      <c r="L4499" s="57"/>
    </row>
    <row r="4500" spans="8:12" s="58" customFormat="1" ht="12.75">
      <c r="H4500" s="57"/>
      <c r="L4500" s="57"/>
    </row>
    <row r="4501" spans="8:12" s="58" customFormat="1" ht="12.75">
      <c r="H4501" s="57"/>
      <c r="L4501" s="57"/>
    </row>
    <row r="4502" spans="8:12" s="58" customFormat="1" ht="12.75">
      <c r="H4502" s="57"/>
      <c r="L4502" s="57"/>
    </row>
    <row r="4503" spans="8:12" s="58" customFormat="1" ht="12.75">
      <c r="H4503" s="57"/>
      <c r="L4503" s="57"/>
    </row>
    <row r="4504" spans="8:12" s="58" customFormat="1" ht="12.75">
      <c r="H4504" s="57"/>
      <c r="L4504" s="57"/>
    </row>
    <row r="4505" spans="8:12" s="58" customFormat="1" ht="12.75">
      <c r="H4505" s="57"/>
      <c r="L4505" s="57"/>
    </row>
    <row r="4506" spans="8:12" s="58" customFormat="1" ht="12.75">
      <c r="H4506" s="57"/>
      <c r="L4506" s="57"/>
    </row>
    <row r="4507" spans="8:12" s="58" customFormat="1" ht="12.75">
      <c r="H4507" s="57"/>
      <c r="L4507" s="57"/>
    </row>
    <row r="4508" spans="8:12" s="58" customFormat="1" ht="12.75">
      <c r="H4508" s="57"/>
      <c r="L4508" s="57"/>
    </row>
    <row r="4509" spans="8:12" s="58" customFormat="1" ht="12.75">
      <c r="H4509" s="57"/>
      <c r="L4509" s="57"/>
    </row>
    <row r="4510" spans="8:12" s="58" customFormat="1" ht="12.75">
      <c r="H4510" s="57"/>
      <c r="L4510" s="57"/>
    </row>
    <row r="4511" spans="8:12" s="58" customFormat="1" ht="12.75">
      <c r="H4511" s="57"/>
      <c r="L4511" s="57"/>
    </row>
    <row r="4512" spans="8:12" s="58" customFormat="1" ht="12.75">
      <c r="H4512" s="57"/>
      <c r="L4512" s="57"/>
    </row>
    <row r="4513" spans="8:12" s="58" customFormat="1" ht="12.75">
      <c r="H4513" s="57"/>
      <c r="L4513" s="57"/>
    </row>
    <row r="4514" spans="8:12" s="58" customFormat="1" ht="12.75">
      <c r="H4514" s="57"/>
      <c r="L4514" s="57"/>
    </row>
    <row r="4515" spans="8:12" s="58" customFormat="1" ht="12.75">
      <c r="H4515" s="57"/>
      <c r="L4515" s="57"/>
    </row>
    <row r="4516" spans="8:12" s="58" customFormat="1" ht="12.75">
      <c r="H4516" s="57"/>
      <c r="L4516" s="57"/>
    </row>
    <row r="4517" spans="8:12" s="58" customFormat="1" ht="12.75">
      <c r="H4517" s="57"/>
      <c r="L4517" s="57"/>
    </row>
    <row r="4518" spans="8:12" s="58" customFormat="1" ht="12.75">
      <c r="H4518" s="57"/>
      <c r="L4518" s="57"/>
    </row>
    <row r="4519" spans="8:12" s="58" customFormat="1" ht="12.75">
      <c r="H4519" s="57"/>
      <c r="L4519" s="57"/>
    </row>
    <row r="4520" spans="8:12" s="58" customFormat="1" ht="12.75">
      <c r="H4520" s="57"/>
      <c r="L4520" s="57"/>
    </row>
    <row r="4521" spans="8:12" s="58" customFormat="1" ht="12.75">
      <c r="H4521" s="57"/>
      <c r="L4521" s="57"/>
    </row>
    <row r="4522" spans="8:12" s="58" customFormat="1" ht="12.75">
      <c r="H4522" s="57"/>
      <c r="L4522" s="57"/>
    </row>
    <row r="4523" spans="8:12" s="58" customFormat="1" ht="12.75">
      <c r="H4523" s="57"/>
      <c r="L4523" s="57"/>
    </row>
    <row r="4524" spans="8:12" s="58" customFormat="1" ht="12.75">
      <c r="H4524" s="57"/>
      <c r="L4524" s="57"/>
    </row>
    <row r="4525" spans="8:12" s="58" customFormat="1" ht="12.75">
      <c r="H4525" s="57"/>
      <c r="L4525" s="57"/>
    </row>
    <row r="4526" spans="8:12" s="58" customFormat="1" ht="12.75">
      <c r="H4526" s="57"/>
      <c r="L4526" s="57"/>
    </row>
    <row r="4527" spans="8:12" s="58" customFormat="1" ht="12.75">
      <c r="H4527" s="57"/>
      <c r="L4527" s="57"/>
    </row>
    <row r="4528" spans="8:12" s="58" customFormat="1" ht="12.75">
      <c r="H4528" s="57"/>
      <c r="L4528" s="57"/>
    </row>
    <row r="4529" spans="8:12" s="58" customFormat="1" ht="12.75">
      <c r="H4529" s="57"/>
      <c r="L4529" s="57"/>
    </row>
    <row r="4530" spans="8:12" s="58" customFormat="1" ht="12.75">
      <c r="H4530" s="57"/>
      <c r="L4530" s="57"/>
    </row>
    <row r="4531" spans="8:12" s="58" customFormat="1" ht="12.75">
      <c r="H4531" s="57"/>
      <c r="L4531" s="57"/>
    </row>
    <row r="4532" spans="8:12" s="58" customFormat="1" ht="12.75">
      <c r="H4532" s="57"/>
      <c r="L4532" s="57"/>
    </row>
    <row r="4533" spans="8:12" s="58" customFormat="1" ht="12.75">
      <c r="H4533" s="57"/>
      <c r="L4533" s="57"/>
    </row>
    <row r="4534" spans="8:12" s="58" customFormat="1" ht="12.75">
      <c r="H4534" s="57"/>
      <c r="L4534" s="57"/>
    </row>
    <row r="4535" spans="8:12" s="58" customFormat="1" ht="12.75">
      <c r="H4535" s="57"/>
      <c r="L4535" s="57"/>
    </row>
    <row r="4536" spans="8:12" s="58" customFormat="1" ht="12.75">
      <c r="H4536" s="57"/>
      <c r="L4536" s="57"/>
    </row>
    <row r="4537" spans="8:12" s="58" customFormat="1" ht="12.75">
      <c r="H4537" s="57"/>
      <c r="L4537" s="57"/>
    </row>
    <row r="4538" spans="8:12" s="58" customFormat="1" ht="12.75">
      <c r="H4538" s="57"/>
      <c r="L4538" s="57"/>
    </row>
    <row r="4539" spans="8:12" s="58" customFormat="1" ht="12.75">
      <c r="H4539" s="57"/>
      <c r="L4539" s="57"/>
    </row>
    <row r="4540" spans="8:12" s="58" customFormat="1" ht="12.75">
      <c r="H4540" s="57"/>
      <c r="L4540" s="57"/>
    </row>
    <row r="4541" spans="8:12" s="58" customFormat="1" ht="12.75">
      <c r="H4541" s="57"/>
      <c r="L4541" s="57"/>
    </row>
    <row r="4542" spans="8:12" s="58" customFormat="1" ht="12.75">
      <c r="H4542" s="57"/>
      <c r="L4542" s="57"/>
    </row>
    <row r="4543" spans="8:12" s="58" customFormat="1" ht="12.75">
      <c r="H4543" s="57"/>
      <c r="L4543" s="57"/>
    </row>
    <row r="4544" spans="8:12" s="58" customFormat="1" ht="12.75">
      <c r="H4544" s="57"/>
      <c r="L4544" s="57"/>
    </row>
    <row r="4545" spans="8:12" s="58" customFormat="1" ht="12.75">
      <c r="H4545" s="57"/>
      <c r="L4545" s="57"/>
    </row>
    <row r="4546" spans="8:12" s="58" customFormat="1" ht="12.75">
      <c r="H4546" s="57"/>
      <c r="L4546" s="57"/>
    </row>
    <row r="4547" spans="8:12" s="58" customFormat="1" ht="12.75">
      <c r="H4547" s="57"/>
      <c r="L4547" s="57"/>
    </row>
    <row r="4548" spans="8:12" s="58" customFormat="1" ht="12.75">
      <c r="H4548" s="57"/>
      <c r="L4548" s="57"/>
    </row>
    <row r="4549" spans="8:12" s="58" customFormat="1" ht="12.75">
      <c r="H4549" s="57"/>
      <c r="L4549" s="57"/>
    </row>
    <row r="4550" spans="8:12" s="58" customFormat="1" ht="12.75">
      <c r="H4550" s="57"/>
      <c r="L4550" s="57"/>
    </row>
    <row r="4551" spans="8:12" s="58" customFormat="1" ht="12.75">
      <c r="H4551" s="57"/>
      <c r="L4551" s="57"/>
    </row>
    <row r="4552" spans="8:12" s="58" customFormat="1" ht="12.75">
      <c r="H4552" s="57"/>
      <c r="L4552" s="57"/>
    </row>
    <row r="4553" spans="8:12" s="58" customFormat="1" ht="12.75">
      <c r="H4553" s="57"/>
      <c r="L4553" s="57"/>
    </row>
    <row r="4554" spans="8:12" s="58" customFormat="1" ht="12.75">
      <c r="H4554" s="57"/>
      <c r="L4554" s="57"/>
    </row>
    <row r="4555" spans="8:12" s="58" customFormat="1" ht="12.75">
      <c r="H4555" s="57"/>
      <c r="L4555" s="57"/>
    </row>
    <row r="4556" spans="8:12" s="58" customFormat="1" ht="12.75">
      <c r="H4556" s="57"/>
      <c r="L4556" s="57"/>
    </row>
    <row r="4557" spans="8:12" s="58" customFormat="1" ht="12.75">
      <c r="H4557" s="57"/>
      <c r="L4557" s="57"/>
    </row>
    <row r="4558" spans="8:12" s="58" customFormat="1" ht="12.75">
      <c r="H4558" s="57"/>
      <c r="L4558" s="57"/>
    </row>
    <row r="4559" spans="8:12" s="58" customFormat="1" ht="12.75">
      <c r="H4559" s="57"/>
      <c r="L4559" s="57"/>
    </row>
    <row r="4560" spans="8:12" s="58" customFormat="1" ht="12.75">
      <c r="H4560" s="57"/>
      <c r="L4560" s="57"/>
    </row>
    <row r="4561" spans="8:12" s="58" customFormat="1" ht="12.75">
      <c r="H4561" s="57"/>
      <c r="L4561" s="57"/>
    </row>
    <row r="4562" spans="8:12" s="58" customFormat="1" ht="12.75">
      <c r="H4562" s="57"/>
      <c r="L4562" s="57"/>
    </row>
    <row r="4563" spans="8:12" s="58" customFormat="1" ht="12.75">
      <c r="H4563" s="57"/>
      <c r="L4563" s="57"/>
    </row>
    <row r="4564" spans="8:12" s="58" customFormat="1" ht="12.75">
      <c r="H4564" s="57"/>
      <c r="L4564" s="57"/>
    </row>
    <row r="4565" spans="8:12" s="58" customFormat="1" ht="12.75">
      <c r="H4565" s="57"/>
      <c r="L4565" s="57"/>
    </row>
    <row r="4566" spans="8:12" s="58" customFormat="1" ht="12.75">
      <c r="H4566" s="57"/>
      <c r="L4566" s="57"/>
    </row>
    <row r="4567" spans="8:12" s="58" customFormat="1" ht="12.75">
      <c r="H4567" s="57"/>
      <c r="L4567" s="57"/>
    </row>
    <row r="4568" spans="8:12" s="58" customFormat="1" ht="12.75">
      <c r="H4568" s="57"/>
      <c r="L4568" s="57"/>
    </row>
    <row r="4569" spans="8:12" s="58" customFormat="1" ht="12.75">
      <c r="H4569" s="57"/>
      <c r="L4569" s="57"/>
    </row>
    <row r="4570" spans="8:12" s="58" customFormat="1" ht="12.75">
      <c r="H4570" s="57"/>
      <c r="L4570" s="57"/>
    </row>
    <row r="4571" spans="8:12" s="58" customFormat="1" ht="12.75">
      <c r="H4571" s="57"/>
      <c r="L4571" s="57"/>
    </row>
    <row r="4572" spans="8:12" s="58" customFormat="1" ht="12.75">
      <c r="H4572" s="57"/>
      <c r="L4572" s="57"/>
    </row>
    <row r="4573" spans="8:12" s="58" customFormat="1" ht="12.75">
      <c r="H4573" s="57"/>
      <c r="L4573" s="57"/>
    </row>
    <row r="4574" spans="8:12" s="58" customFormat="1" ht="12.75">
      <c r="H4574" s="57"/>
      <c r="L4574" s="57"/>
    </row>
    <row r="4575" spans="8:12" s="58" customFormat="1" ht="12.75">
      <c r="H4575" s="57"/>
      <c r="L4575" s="57"/>
    </row>
    <row r="4576" spans="8:12" s="58" customFormat="1" ht="12.75">
      <c r="H4576" s="57"/>
      <c r="L4576" s="57"/>
    </row>
    <row r="4577" spans="8:12" s="58" customFormat="1" ht="12.75">
      <c r="H4577" s="57"/>
      <c r="L4577" s="57"/>
    </row>
    <row r="4578" spans="8:12" s="58" customFormat="1" ht="12.75">
      <c r="H4578" s="57"/>
      <c r="L4578" s="57"/>
    </row>
    <row r="4579" spans="8:12" s="58" customFormat="1" ht="12.75">
      <c r="H4579" s="57"/>
      <c r="L4579" s="57"/>
    </row>
    <row r="4580" spans="8:12" s="58" customFormat="1" ht="12.75">
      <c r="H4580" s="57"/>
      <c r="L4580" s="57"/>
    </row>
    <row r="4581" spans="8:12" s="58" customFormat="1" ht="12.75">
      <c r="H4581" s="57"/>
      <c r="L4581" s="57"/>
    </row>
    <row r="4582" spans="8:12" s="58" customFormat="1" ht="12.75">
      <c r="H4582" s="57"/>
      <c r="L4582" s="57"/>
    </row>
    <row r="4583" spans="8:12" s="58" customFormat="1" ht="12.75">
      <c r="H4583" s="57"/>
      <c r="L4583" s="57"/>
    </row>
    <row r="4584" spans="8:12" s="58" customFormat="1" ht="12.75">
      <c r="H4584" s="57"/>
      <c r="L4584" s="57"/>
    </row>
    <row r="4585" spans="8:12" s="58" customFormat="1" ht="12.75">
      <c r="H4585" s="57"/>
      <c r="L4585" s="57"/>
    </row>
    <row r="4586" spans="8:12" s="58" customFormat="1" ht="12.75">
      <c r="H4586" s="57"/>
      <c r="L4586" s="57"/>
    </row>
    <row r="4587" spans="8:12" s="58" customFormat="1" ht="12.75">
      <c r="H4587" s="57"/>
      <c r="L4587" s="57"/>
    </row>
    <row r="4588" spans="8:12" s="58" customFormat="1" ht="12.75">
      <c r="H4588" s="57"/>
      <c r="L4588" s="57"/>
    </row>
    <row r="4589" spans="8:12" s="58" customFormat="1" ht="12.75">
      <c r="H4589" s="57"/>
      <c r="L4589" s="57"/>
    </row>
    <row r="4590" spans="8:12" s="58" customFormat="1" ht="12.75">
      <c r="H4590" s="57"/>
      <c r="L4590" s="57"/>
    </row>
    <row r="4591" spans="8:12" s="58" customFormat="1" ht="12.75">
      <c r="H4591" s="57"/>
      <c r="L4591" s="57"/>
    </row>
    <row r="4592" spans="8:12" s="58" customFormat="1" ht="12.75">
      <c r="H4592" s="57"/>
      <c r="L4592" s="57"/>
    </row>
    <row r="4593" spans="8:12" s="58" customFormat="1" ht="12.75">
      <c r="H4593" s="57"/>
      <c r="L4593" s="57"/>
    </row>
    <row r="4594" spans="8:12" s="58" customFormat="1" ht="12.75">
      <c r="H4594" s="57"/>
      <c r="L4594" s="57"/>
    </row>
    <row r="4595" spans="8:12" s="58" customFormat="1" ht="12.75">
      <c r="H4595" s="57"/>
      <c r="L4595" s="57"/>
    </row>
    <row r="4596" spans="8:12" s="58" customFormat="1" ht="12.75">
      <c r="H4596" s="57"/>
      <c r="L4596" s="57"/>
    </row>
    <row r="4597" spans="8:12" s="58" customFormat="1" ht="12.75">
      <c r="H4597" s="57"/>
      <c r="L4597" s="57"/>
    </row>
    <row r="4598" spans="8:12" s="58" customFormat="1" ht="12.75">
      <c r="H4598" s="57"/>
      <c r="L4598" s="57"/>
    </row>
    <row r="4599" spans="8:12" s="58" customFormat="1" ht="12.75">
      <c r="H4599" s="57"/>
      <c r="L4599" s="57"/>
    </row>
    <row r="4600" spans="8:12" s="58" customFormat="1" ht="12.75">
      <c r="H4600" s="57"/>
      <c r="L4600" s="57"/>
    </row>
    <row r="4601" spans="8:12" s="58" customFormat="1" ht="12.75">
      <c r="H4601" s="57"/>
      <c r="L4601" s="57"/>
    </row>
    <row r="4602" spans="8:12" s="58" customFormat="1" ht="12.75">
      <c r="H4602" s="57"/>
      <c r="L4602" s="57"/>
    </row>
    <row r="4603" spans="8:12" s="58" customFormat="1" ht="12.75">
      <c r="H4603" s="57"/>
      <c r="L4603" s="57"/>
    </row>
    <row r="4604" spans="8:12" s="58" customFormat="1" ht="12.75">
      <c r="H4604" s="57"/>
      <c r="L4604" s="57"/>
    </row>
    <row r="4605" spans="8:12" s="58" customFormat="1" ht="12.75">
      <c r="H4605" s="57"/>
      <c r="L4605" s="57"/>
    </row>
    <row r="4606" spans="8:12" s="58" customFormat="1" ht="12.75">
      <c r="H4606" s="57"/>
      <c r="L4606" s="57"/>
    </row>
    <row r="4607" spans="8:12" s="58" customFormat="1" ht="12.75">
      <c r="H4607" s="57"/>
      <c r="L4607" s="57"/>
    </row>
    <row r="4608" spans="8:12" s="58" customFormat="1" ht="12.75">
      <c r="H4608" s="57"/>
      <c r="L4608" s="57"/>
    </row>
    <row r="4609" spans="8:12" s="58" customFormat="1" ht="12.75">
      <c r="H4609" s="57"/>
      <c r="L4609" s="57"/>
    </row>
    <row r="4610" spans="8:12" s="58" customFormat="1" ht="12.75">
      <c r="H4610" s="57"/>
      <c r="L4610" s="57"/>
    </row>
    <row r="4611" spans="8:12" s="58" customFormat="1" ht="12.75">
      <c r="H4611" s="57"/>
      <c r="L4611" s="57"/>
    </row>
    <row r="4612" spans="8:12" s="58" customFormat="1" ht="12.75">
      <c r="H4612" s="57"/>
      <c r="L4612" s="57"/>
    </row>
    <row r="4613" spans="8:12" s="58" customFormat="1" ht="12.75">
      <c r="H4613" s="57"/>
      <c r="L4613" s="57"/>
    </row>
    <row r="4614" spans="8:12" s="58" customFormat="1" ht="12.75">
      <c r="H4614" s="57"/>
      <c r="L4614" s="57"/>
    </row>
    <row r="4615" spans="8:12" s="58" customFormat="1" ht="12.75">
      <c r="H4615" s="57"/>
      <c r="L4615" s="57"/>
    </row>
    <row r="4616" spans="8:12" s="58" customFormat="1" ht="12.75">
      <c r="H4616" s="57"/>
      <c r="L4616" s="57"/>
    </row>
    <row r="4617" spans="8:12" s="58" customFormat="1" ht="12.75">
      <c r="H4617" s="57"/>
      <c r="L4617" s="57"/>
    </row>
    <row r="4618" spans="8:12" s="58" customFormat="1" ht="12.75">
      <c r="H4618" s="57"/>
      <c r="L4618" s="57"/>
    </row>
    <row r="4619" spans="8:12" s="58" customFormat="1" ht="12.75">
      <c r="H4619" s="57"/>
      <c r="L4619" s="57"/>
    </row>
    <row r="4620" spans="8:12" s="58" customFormat="1" ht="12.75">
      <c r="H4620" s="57"/>
      <c r="L4620" s="57"/>
    </row>
    <row r="4621" spans="8:12" s="58" customFormat="1" ht="12.75">
      <c r="H4621" s="57"/>
      <c r="L4621" s="57"/>
    </row>
    <row r="4622" spans="8:12" s="58" customFormat="1" ht="12.75">
      <c r="H4622" s="57"/>
      <c r="L4622" s="57"/>
    </row>
    <row r="4623" spans="8:12" s="58" customFormat="1" ht="12.75">
      <c r="H4623" s="57"/>
      <c r="L4623" s="57"/>
    </row>
    <row r="4624" spans="8:12" s="58" customFormat="1" ht="12.75">
      <c r="H4624" s="57"/>
      <c r="L4624" s="57"/>
    </row>
    <row r="4625" spans="8:12" s="58" customFormat="1" ht="12.75">
      <c r="H4625" s="57"/>
      <c r="L4625" s="57"/>
    </row>
    <row r="4626" spans="8:12" s="58" customFormat="1" ht="12.75">
      <c r="H4626" s="57"/>
      <c r="L4626" s="57"/>
    </row>
    <row r="4627" spans="8:12" s="58" customFormat="1" ht="12.75">
      <c r="H4627" s="57"/>
      <c r="L4627" s="57"/>
    </row>
    <row r="4628" spans="8:12" s="58" customFormat="1" ht="12.75">
      <c r="H4628" s="57"/>
      <c r="L4628" s="57"/>
    </row>
    <row r="4629" spans="8:12" s="58" customFormat="1" ht="12.75">
      <c r="H4629" s="57"/>
      <c r="L4629" s="57"/>
    </row>
    <row r="4630" spans="8:12" s="58" customFormat="1" ht="12.75">
      <c r="H4630" s="57"/>
      <c r="L4630" s="57"/>
    </row>
    <row r="4631" spans="8:12" s="58" customFormat="1" ht="12.75">
      <c r="H4631" s="57"/>
      <c r="L4631" s="57"/>
    </row>
    <row r="4632" spans="8:12" s="58" customFormat="1" ht="12.75">
      <c r="H4632" s="57"/>
      <c r="L4632" s="57"/>
    </row>
    <row r="4633" spans="8:12" s="58" customFormat="1" ht="12.75">
      <c r="H4633" s="57"/>
      <c r="L4633" s="57"/>
    </row>
    <row r="4634" spans="8:12" s="58" customFormat="1" ht="12.75">
      <c r="H4634" s="57"/>
      <c r="L4634" s="57"/>
    </row>
    <row r="4635" spans="8:12" s="58" customFormat="1" ht="12.75">
      <c r="H4635" s="57"/>
      <c r="L4635" s="57"/>
    </row>
    <row r="4636" spans="8:12" s="58" customFormat="1" ht="12.75">
      <c r="H4636" s="57"/>
      <c r="L4636" s="57"/>
    </row>
    <row r="4637" spans="8:12" s="58" customFormat="1" ht="12.75">
      <c r="H4637" s="57"/>
      <c r="L4637" s="57"/>
    </row>
    <row r="4638" spans="8:12" s="58" customFormat="1" ht="12.75">
      <c r="H4638" s="57"/>
      <c r="L4638" s="57"/>
    </row>
    <row r="4639" spans="8:12" s="58" customFormat="1" ht="12.75">
      <c r="H4639" s="57"/>
      <c r="L4639" s="57"/>
    </row>
    <row r="4640" spans="8:12" s="58" customFormat="1" ht="12.75">
      <c r="H4640" s="57"/>
      <c r="L4640" s="57"/>
    </row>
    <row r="4641" spans="8:12" s="58" customFormat="1" ht="12.75">
      <c r="H4641" s="57"/>
      <c r="L4641" s="57"/>
    </row>
    <row r="4642" spans="8:12" s="58" customFormat="1" ht="12.75">
      <c r="H4642" s="57"/>
      <c r="L4642" s="57"/>
    </row>
    <row r="4643" spans="8:12" s="58" customFormat="1" ht="12.75">
      <c r="H4643" s="57"/>
      <c r="L4643" s="57"/>
    </row>
    <row r="4644" spans="8:12" s="58" customFormat="1" ht="12.75">
      <c r="H4644" s="57"/>
      <c r="L4644" s="57"/>
    </row>
    <row r="4645" spans="8:12" s="58" customFormat="1" ht="12.75">
      <c r="H4645" s="57"/>
      <c r="L4645" s="57"/>
    </row>
    <row r="4646" spans="8:12" s="58" customFormat="1" ht="12.75">
      <c r="H4646" s="57"/>
      <c r="L4646" s="57"/>
    </row>
    <row r="4647" spans="8:12" s="58" customFormat="1" ht="12.75">
      <c r="H4647" s="57"/>
      <c r="L4647" s="57"/>
    </row>
    <row r="4648" spans="8:12" s="58" customFormat="1" ht="12.75">
      <c r="H4648" s="57"/>
      <c r="L4648" s="57"/>
    </row>
    <row r="4649" spans="8:12" s="58" customFormat="1" ht="12.75">
      <c r="H4649" s="57"/>
      <c r="L4649" s="57"/>
    </row>
    <row r="4650" spans="8:12" s="58" customFormat="1" ht="12.75">
      <c r="H4650" s="57"/>
      <c r="L4650" s="57"/>
    </row>
    <row r="4651" spans="8:12" s="58" customFormat="1" ht="12.75">
      <c r="H4651" s="57"/>
      <c r="L4651" s="57"/>
    </row>
    <row r="4652" spans="8:12" s="58" customFormat="1" ht="12.75">
      <c r="H4652" s="57"/>
      <c r="L4652" s="57"/>
    </row>
    <row r="4653" spans="8:12" s="58" customFormat="1" ht="12.75">
      <c r="H4653" s="57"/>
      <c r="L4653" s="57"/>
    </row>
    <row r="4654" spans="8:12" s="58" customFormat="1" ht="12.75">
      <c r="H4654" s="57"/>
      <c r="L4654" s="57"/>
    </row>
    <row r="4655" spans="8:12" s="58" customFormat="1" ht="12.75">
      <c r="H4655" s="57"/>
      <c r="L4655" s="57"/>
    </row>
    <row r="4656" spans="8:12" s="58" customFormat="1" ht="12.75">
      <c r="H4656" s="57"/>
      <c r="L4656" s="57"/>
    </row>
    <row r="4657" spans="8:12" s="58" customFormat="1" ht="12.75">
      <c r="H4657" s="57"/>
      <c r="L4657" s="57"/>
    </row>
    <row r="4658" spans="8:12" s="58" customFormat="1" ht="12.75">
      <c r="H4658" s="57"/>
      <c r="L4658" s="57"/>
    </row>
    <row r="4659" spans="8:12" s="58" customFormat="1" ht="12.75">
      <c r="H4659" s="57"/>
      <c r="L4659" s="57"/>
    </row>
    <row r="4660" spans="8:12" s="58" customFormat="1" ht="12.75">
      <c r="H4660" s="57"/>
      <c r="L4660" s="57"/>
    </row>
    <row r="4661" spans="8:12" s="58" customFormat="1" ht="12.75">
      <c r="H4661" s="57"/>
      <c r="L4661" s="57"/>
    </row>
    <row r="4662" spans="8:12" s="58" customFormat="1" ht="12.75">
      <c r="H4662" s="57"/>
      <c r="L4662" s="57"/>
    </row>
    <row r="4663" spans="8:12" s="58" customFormat="1" ht="12.75">
      <c r="H4663" s="57"/>
      <c r="L4663" s="57"/>
    </row>
    <row r="4664" spans="8:12" s="58" customFormat="1" ht="12.75">
      <c r="H4664" s="57"/>
      <c r="L4664" s="57"/>
    </row>
    <row r="4665" spans="8:12" s="58" customFormat="1" ht="12.75">
      <c r="H4665" s="57"/>
      <c r="L4665" s="57"/>
    </row>
    <row r="4666" spans="8:12" s="58" customFormat="1" ht="12.75">
      <c r="H4666" s="57"/>
      <c r="L4666" s="57"/>
    </row>
    <row r="4667" spans="8:12" s="58" customFormat="1" ht="12.75">
      <c r="H4667" s="57"/>
      <c r="L4667" s="57"/>
    </row>
    <row r="4668" spans="8:12" s="58" customFormat="1" ht="12.75">
      <c r="H4668" s="57"/>
      <c r="L4668" s="57"/>
    </row>
    <row r="4669" spans="8:12" s="58" customFormat="1" ht="12.75">
      <c r="H4669" s="57"/>
      <c r="L4669" s="57"/>
    </row>
    <row r="4670" spans="8:12" s="58" customFormat="1" ht="12.75">
      <c r="H4670" s="57"/>
      <c r="L4670" s="57"/>
    </row>
    <row r="4671" spans="8:12" s="58" customFormat="1" ht="12.75">
      <c r="H4671" s="57"/>
      <c r="L4671" s="57"/>
    </row>
    <row r="4672" spans="8:12" s="58" customFormat="1" ht="12.75">
      <c r="H4672" s="57"/>
      <c r="L4672" s="57"/>
    </row>
    <row r="4673" spans="8:12" s="58" customFormat="1" ht="12.75">
      <c r="H4673" s="57"/>
      <c r="L4673" s="57"/>
    </row>
    <row r="4674" spans="8:12" s="58" customFormat="1" ht="12.75">
      <c r="H4674" s="57"/>
      <c r="L4674" s="57"/>
    </row>
    <row r="4675" spans="8:12" s="58" customFormat="1" ht="12.75">
      <c r="H4675" s="57"/>
      <c r="L4675" s="57"/>
    </row>
    <row r="4676" spans="8:12" s="58" customFormat="1" ht="12.75">
      <c r="H4676" s="57"/>
      <c r="L4676" s="57"/>
    </row>
    <row r="4677" spans="8:12" s="58" customFormat="1" ht="12.75">
      <c r="H4677" s="57"/>
      <c r="L4677" s="57"/>
    </row>
    <row r="4678" spans="8:12" s="58" customFormat="1" ht="12.75">
      <c r="H4678" s="57"/>
      <c r="L4678" s="57"/>
    </row>
    <row r="4679" spans="8:12" s="58" customFormat="1" ht="12.75">
      <c r="H4679" s="57"/>
      <c r="L4679" s="57"/>
    </row>
    <row r="4680" spans="8:12" s="58" customFormat="1" ht="12.75">
      <c r="H4680" s="57"/>
      <c r="L4680" s="57"/>
    </row>
    <row r="4681" spans="8:12" s="58" customFormat="1" ht="12.75">
      <c r="H4681" s="57"/>
      <c r="L4681" s="57"/>
    </row>
    <row r="4682" spans="8:12" s="58" customFormat="1" ht="12.75">
      <c r="H4682" s="57"/>
      <c r="L4682" s="57"/>
    </row>
    <row r="4683" spans="8:12" s="58" customFormat="1" ht="12.75">
      <c r="H4683" s="57"/>
      <c r="L4683" s="57"/>
    </row>
    <row r="4684" spans="8:12" s="58" customFormat="1" ht="12.75">
      <c r="H4684" s="57"/>
      <c r="L4684" s="57"/>
    </row>
    <row r="4685" spans="8:12" s="58" customFormat="1" ht="12.75">
      <c r="H4685" s="57"/>
      <c r="L4685" s="57"/>
    </row>
  </sheetData>
  <sheetProtection password="DB2F" sheet="1" objects="1" scenarios="1"/>
  <conditionalFormatting sqref="C45">
    <cfRule type="cellIs" priority="1" dxfId="0" operator="greaterThan" stopIfTrue="1">
      <formula>4</formula>
    </cfRule>
  </conditionalFormatting>
  <conditionalFormatting sqref="D45">
    <cfRule type="cellIs" priority="2" dxfId="0" operator="greaterThan" stopIfTrue="1">
      <formula>13</formula>
    </cfRule>
  </conditionalFormatting>
  <printOptions/>
  <pageMargins left="0.75" right="0.75" top="1" bottom="1" header="0.5" footer="0.5"/>
  <pageSetup fitToHeight="1" fitToWidth="1" horizontalDpi="600" verticalDpi="600" orientation="landscape" paperSize="9" scale="5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Nupi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Smartflex Pressure Losses Spreadsheet</dc:title>
  <dc:subject>154e03</dc:subject>
  <dc:creator>Andrea Ticci</dc:creator>
  <cp:keywords/>
  <dc:description/>
  <cp:lastModifiedBy>Katia Lorusso</cp:lastModifiedBy>
  <cp:lastPrinted>2004-12-21T18:33:46Z</cp:lastPrinted>
  <dcterms:created xsi:type="dcterms:W3CDTF">2001-11-05T09:48:34Z</dcterms:created>
  <dcterms:modified xsi:type="dcterms:W3CDTF">2011-09-06T09:35:19Z</dcterms:modified>
  <cp:category/>
  <cp:version/>
  <cp:contentType/>
  <cp:contentStatus/>
</cp:coreProperties>
</file>